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05" windowWidth="24240" windowHeight="13740"/>
  </bookViews>
  <sheets>
    <sheet name="C.2" sheetId="16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B.1" sheetId="17" r:id="rId14"/>
    <sheet name="B.2" sheetId="18" r:id="rId15"/>
    <sheet name="B.2.1" sheetId="19" r:id="rId16"/>
    <sheet name="B.2.2" sheetId="20" r:id="rId17"/>
    <sheet name="B.2.3" sheetId="21" r:id="rId18"/>
    <sheet name="B.2.4" sheetId="22" r:id="rId19"/>
    <sheet name="B.2.5" sheetId="23" r:id="rId20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Print_Area" localSheetId="13">B.1!$A$1:$O$40</definedName>
  </definedNames>
  <calcPr calcId="145621"/>
</workbook>
</file>

<file path=xl/calcChain.xml><?xml version="1.0" encoding="utf-8"?>
<calcChain xmlns="http://schemas.openxmlformats.org/spreadsheetml/2006/main">
  <c r="M81" i="23" l="1"/>
  <c r="L81" i="23"/>
  <c r="K81" i="23"/>
  <c r="K77" i="23" s="1"/>
  <c r="J81" i="23"/>
  <c r="I81" i="23"/>
  <c r="H81" i="23"/>
  <c r="G81" i="23"/>
  <c r="G77" i="23" s="1"/>
  <c r="F81" i="23"/>
  <c r="E81" i="23"/>
  <c r="M78" i="23"/>
  <c r="L78" i="23"/>
  <c r="L77" i="23" s="1"/>
  <c r="K78" i="23"/>
  <c r="J78" i="23"/>
  <c r="I78" i="23"/>
  <c r="H78" i="23"/>
  <c r="H77" i="23" s="1"/>
  <c r="G78" i="23"/>
  <c r="F78" i="23"/>
  <c r="E78" i="23"/>
  <c r="M77" i="23"/>
  <c r="J77" i="23"/>
  <c r="I77" i="23"/>
  <c r="F77" i="23"/>
  <c r="E77" i="23"/>
  <c r="M73" i="23"/>
  <c r="L73" i="23"/>
  <c r="K73" i="23"/>
  <c r="J73" i="23"/>
  <c r="I73" i="23"/>
  <c r="H73" i="23"/>
  <c r="G73" i="23"/>
  <c r="F73" i="23"/>
  <c r="E73" i="23"/>
  <c r="M68" i="23"/>
  <c r="L68" i="23"/>
  <c r="K68" i="23"/>
  <c r="K64" i="23" s="1"/>
  <c r="J68" i="23"/>
  <c r="I68" i="23"/>
  <c r="H68" i="23"/>
  <c r="G68" i="23"/>
  <c r="G64" i="23" s="1"/>
  <c r="F68" i="23"/>
  <c r="E68" i="23"/>
  <c r="M65" i="23"/>
  <c r="L65" i="23"/>
  <c r="L64" i="23" s="1"/>
  <c r="K65" i="23"/>
  <c r="J65" i="23"/>
  <c r="I65" i="23"/>
  <c r="H65" i="23"/>
  <c r="H64" i="23" s="1"/>
  <c r="G65" i="23"/>
  <c r="F65" i="23"/>
  <c r="E65" i="23"/>
  <c r="M64" i="23"/>
  <c r="J64" i="23"/>
  <c r="I64" i="23"/>
  <c r="F64" i="23"/>
  <c r="E64" i="23"/>
  <c r="M59" i="23"/>
  <c r="L59" i="23"/>
  <c r="K59" i="23"/>
  <c r="J59" i="23"/>
  <c r="I59" i="23"/>
  <c r="H59" i="23"/>
  <c r="G59" i="23"/>
  <c r="F59" i="23"/>
  <c r="E59" i="23"/>
  <c r="M56" i="23"/>
  <c r="L56" i="23"/>
  <c r="K56" i="23"/>
  <c r="K52" i="23" s="1"/>
  <c r="K51" i="23" s="1"/>
  <c r="J56" i="23"/>
  <c r="I56" i="23"/>
  <c r="H56" i="23"/>
  <c r="G56" i="23"/>
  <c r="G52" i="23" s="1"/>
  <c r="G51" i="23" s="1"/>
  <c r="F56" i="23"/>
  <c r="E56" i="23"/>
  <c r="M53" i="23"/>
  <c r="L53" i="23"/>
  <c r="L52" i="23" s="1"/>
  <c r="L51" i="23" s="1"/>
  <c r="K53" i="23"/>
  <c r="J53" i="23"/>
  <c r="I53" i="23"/>
  <c r="H53" i="23"/>
  <c r="H52" i="23" s="1"/>
  <c r="H51" i="23" s="1"/>
  <c r="G53" i="23"/>
  <c r="F53" i="23"/>
  <c r="E53" i="23"/>
  <c r="M52" i="23"/>
  <c r="M51" i="23" s="1"/>
  <c r="J52" i="23"/>
  <c r="I52" i="23"/>
  <c r="I51" i="23" s="1"/>
  <c r="F52" i="23"/>
  <c r="E52" i="23"/>
  <c r="E51" i="23" s="1"/>
  <c r="J51" i="23"/>
  <c r="F51" i="23"/>
  <c r="M47" i="23"/>
  <c r="L47" i="23"/>
  <c r="K47" i="23"/>
  <c r="K4" i="23" s="1"/>
  <c r="J47" i="23"/>
  <c r="I47" i="23"/>
  <c r="H47" i="23"/>
  <c r="G47" i="23"/>
  <c r="G4" i="23" s="1"/>
  <c r="F47" i="23"/>
  <c r="E47" i="23"/>
  <c r="M8" i="23"/>
  <c r="L8" i="23"/>
  <c r="L4" i="23" s="1"/>
  <c r="K8" i="23"/>
  <c r="J8" i="23"/>
  <c r="I8" i="23"/>
  <c r="H8" i="23"/>
  <c r="H4" i="23" s="1"/>
  <c r="G8" i="23"/>
  <c r="F8" i="23"/>
  <c r="E8" i="23"/>
  <c r="M5" i="23"/>
  <c r="M4" i="23" s="1"/>
  <c r="L5" i="23"/>
  <c r="K5" i="23"/>
  <c r="J5" i="23"/>
  <c r="I5" i="23"/>
  <c r="I4" i="23" s="1"/>
  <c r="I92" i="23" s="1"/>
  <c r="H5" i="23"/>
  <c r="G5" i="23"/>
  <c r="F5" i="23"/>
  <c r="E5" i="23"/>
  <c r="E4" i="23" s="1"/>
  <c r="J4" i="23"/>
  <c r="J92" i="23" s="1"/>
  <c r="F4" i="23"/>
  <c r="F92" i="23" s="1"/>
  <c r="M81" i="22"/>
  <c r="L81" i="22"/>
  <c r="L77" i="22" s="1"/>
  <c r="K81" i="22"/>
  <c r="J81" i="22"/>
  <c r="I81" i="22"/>
  <c r="H81" i="22"/>
  <c r="H77" i="22" s="1"/>
  <c r="G81" i="22"/>
  <c r="F81" i="22"/>
  <c r="E81" i="22"/>
  <c r="M78" i="22"/>
  <c r="M77" i="22" s="1"/>
  <c r="L78" i="22"/>
  <c r="K78" i="22"/>
  <c r="J78" i="22"/>
  <c r="I78" i="22"/>
  <c r="I77" i="22" s="1"/>
  <c r="H78" i="22"/>
  <c r="G78" i="22"/>
  <c r="F78" i="22"/>
  <c r="E78" i="22"/>
  <c r="E77" i="22" s="1"/>
  <c r="K77" i="22"/>
  <c r="J77" i="22"/>
  <c r="G77" i="22"/>
  <c r="F77" i="22"/>
  <c r="M73" i="22"/>
  <c r="L73" i="22"/>
  <c r="K73" i="22"/>
  <c r="J73" i="22"/>
  <c r="I73" i="22"/>
  <c r="H73" i="22"/>
  <c r="G73" i="22"/>
  <c r="F73" i="22"/>
  <c r="E73" i="22"/>
  <c r="M68" i="22"/>
  <c r="L68" i="22"/>
  <c r="L64" i="22" s="1"/>
  <c r="K68" i="22"/>
  <c r="J68" i="22"/>
  <c r="I68" i="22"/>
  <c r="H68" i="22"/>
  <c r="H64" i="22" s="1"/>
  <c r="G68" i="22"/>
  <c r="F68" i="22"/>
  <c r="E68" i="22"/>
  <c r="M65" i="22"/>
  <c r="M64" i="22" s="1"/>
  <c r="L65" i="22"/>
  <c r="K65" i="22"/>
  <c r="J65" i="22"/>
  <c r="I65" i="22"/>
  <c r="I64" i="22" s="1"/>
  <c r="H65" i="22"/>
  <c r="G65" i="22"/>
  <c r="F65" i="22"/>
  <c r="E65" i="22"/>
  <c r="E64" i="22" s="1"/>
  <c r="K64" i="22"/>
  <c r="J64" i="22"/>
  <c r="G64" i="22"/>
  <c r="F64" i="22"/>
  <c r="M59" i="22"/>
  <c r="L59" i="22"/>
  <c r="K59" i="22"/>
  <c r="J59" i="22"/>
  <c r="I59" i="22"/>
  <c r="H59" i="22"/>
  <c r="G59" i="22"/>
  <c r="F59" i="22"/>
  <c r="E59" i="22"/>
  <c r="M56" i="22"/>
  <c r="L56" i="22"/>
  <c r="L52" i="22" s="1"/>
  <c r="L51" i="22" s="1"/>
  <c r="K56" i="22"/>
  <c r="J56" i="22"/>
  <c r="I56" i="22"/>
  <c r="H56" i="22"/>
  <c r="H52" i="22" s="1"/>
  <c r="H51" i="22" s="1"/>
  <c r="G56" i="22"/>
  <c r="F56" i="22"/>
  <c r="E56" i="22"/>
  <c r="M53" i="22"/>
  <c r="M52" i="22" s="1"/>
  <c r="M51" i="22" s="1"/>
  <c r="L53" i="22"/>
  <c r="K53" i="22"/>
  <c r="J53" i="22"/>
  <c r="I53" i="22"/>
  <c r="I52" i="22" s="1"/>
  <c r="I51" i="22" s="1"/>
  <c r="H53" i="22"/>
  <c r="G53" i="22"/>
  <c r="F53" i="22"/>
  <c r="E53" i="22"/>
  <c r="E52" i="22" s="1"/>
  <c r="E51" i="22" s="1"/>
  <c r="K52" i="22"/>
  <c r="J52" i="22"/>
  <c r="J51" i="22" s="1"/>
  <c r="G52" i="22"/>
  <c r="F52" i="22"/>
  <c r="F51" i="22" s="1"/>
  <c r="K51" i="22"/>
  <c r="G51" i="22"/>
  <c r="M47" i="22"/>
  <c r="L47" i="22"/>
  <c r="L4" i="22" s="1"/>
  <c r="L92" i="22" s="1"/>
  <c r="K47" i="22"/>
  <c r="J47" i="22"/>
  <c r="I47" i="22"/>
  <c r="H47" i="22"/>
  <c r="H4" i="22" s="1"/>
  <c r="H92" i="22" s="1"/>
  <c r="G47" i="22"/>
  <c r="F47" i="22"/>
  <c r="E47" i="22"/>
  <c r="M8" i="22"/>
  <c r="M4" i="22" s="1"/>
  <c r="M92" i="22" s="1"/>
  <c r="L8" i="22"/>
  <c r="K8" i="22"/>
  <c r="J8" i="22"/>
  <c r="I8" i="22"/>
  <c r="I4" i="22" s="1"/>
  <c r="I92" i="22" s="1"/>
  <c r="H8" i="22"/>
  <c r="G8" i="22"/>
  <c r="F8" i="22"/>
  <c r="E8" i="22"/>
  <c r="E4" i="22" s="1"/>
  <c r="E92" i="22" s="1"/>
  <c r="M5" i="22"/>
  <c r="L5" i="22"/>
  <c r="K5" i="22"/>
  <c r="J5" i="22"/>
  <c r="J4" i="22" s="1"/>
  <c r="J92" i="22" s="1"/>
  <c r="I5" i="22"/>
  <c r="H5" i="22"/>
  <c r="G5" i="22"/>
  <c r="F5" i="22"/>
  <c r="F4" i="22" s="1"/>
  <c r="F92" i="22" s="1"/>
  <c r="E5" i="22"/>
  <c r="K4" i="22"/>
  <c r="K92" i="22" s="1"/>
  <c r="G4" i="22"/>
  <c r="G92" i="22" s="1"/>
  <c r="M81" i="21"/>
  <c r="M77" i="21" s="1"/>
  <c r="L81" i="21"/>
  <c r="K81" i="21"/>
  <c r="J81" i="21"/>
  <c r="I81" i="21"/>
  <c r="I77" i="21" s="1"/>
  <c r="H81" i="21"/>
  <c r="G81" i="21"/>
  <c r="F81" i="21"/>
  <c r="E81" i="21"/>
  <c r="E77" i="21" s="1"/>
  <c r="M78" i="21"/>
  <c r="L78" i="21"/>
  <c r="K78" i="21"/>
  <c r="J78" i="21"/>
  <c r="J77" i="21" s="1"/>
  <c r="I78" i="21"/>
  <c r="H78" i="21"/>
  <c r="G78" i="21"/>
  <c r="F78" i="21"/>
  <c r="F77" i="21" s="1"/>
  <c r="E78" i="21"/>
  <c r="L77" i="21"/>
  <c r="K77" i="21"/>
  <c r="H77" i="21"/>
  <c r="G77" i="21"/>
  <c r="M73" i="21"/>
  <c r="L73" i="21"/>
  <c r="K73" i="21"/>
  <c r="J73" i="21"/>
  <c r="I73" i="21"/>
  <c r="H73" i="21"/>
  <c r="G73" i="21"/>
  <c r="F73" i="21"/>
  <c r="E73" i="21"/>
  <c r="M68" i="21"/>
  <c r="M64" i="21" s="1"/>
  <c r="L68" i="21"/>
  <c r="K68" i="21"/>
  <c r="J68" i="21"/>
  <c r="I68" i="21"/>
  <c r="I64" i="21" s="1"/>
  <c r="H68" i="21"/>
  <c r="G68" i="21"/>
  <c r="F68" i="21"/>
  <c r="E68" i="21"/>
  <c r="E64" i="21" s="1"/>
  <c r="M65" i="21"/>
  <c r="L65" i="21"/>
  <c r="K65" i="21"/>
  <c r="J65" i="21"/>
  <c r="J64" i="21" s="1"/>
  <c r="I65" i="21"/>
  <c r="H65" i="21"/>
  <c r="G65" i="21"/>
  <c r="F65" i="21"/>
  <c r="F64" i="21" s="1"/>
  <c r="E65" i="21"/>
  <c r="L64" i="21"/>
  <c r="K64" i="21"/>
  <c r="H64" i="21"/>
  <c r="G64" i="21"/>
  <c r="M59" i="21"/>
  <c r="L59" i="21"/>
  <c r="K59" i="21"/>
  <c r="J59" i="21"/>
  <c r="I59" i="21"/>
  <c r="H59" i="21"/>
  <c r="G59" i="21"/>
  <c r="F59" i="21"/>
  <c r="E59" i="21"/>
  <c r="M56" i="21"/>
  <c r="M52" i="21" s="1"/>
  <c r="M51" i="21" s="1"/>
  <c r="L56" i="21"/>
  <c r="K56" i="21"/>
  <c r="J56" i="21"/>
  <c r="I56" i="21"/>
  <c r="I52" i="21" s="1"/>
  <c r="I51" i="21" s="1"/>
  <c r="H56" i="21"/>
  <c r="G56" i="21"/>
  <c r="F56" i="21"/>
  <c r="E56" i="21"/>
  <c r="E52" i="21" s="1"/>
  <c r="E51" i="21" s="1"/>
  <c r="M53" i="21"/>
  <c r="L53" i="21"/>
  <c r="K53" i="21"/>
  <c r="J53" i="21"/>
  <c r="J52" i="21" s="1"/>
  <c r="J51" i="21" s="1"/>
  <c r="I53" i="21"/>
  <c r="H53" i="21"/>
  <c r="G53" i="21"/>
  <c r="F53" i="21"/>
  <c r="F52" i="21" s="1"/>
  <c r="F51" i="21" s="1"/>
  <c r="E53" i="21"/>
  <c r="L52" i="21"/>
  <c r="K52" i="21"/>
  <c r="K51" i="21" s="1"/>
  <c r="H52" i="21"/>
  <c r="G52" i="21"/>
  <c r="G51" i="21" s="1"/>
  <c r="L51" i="21"/>
  <c r="H51" i="21"/>
  <c r="M47" i="21"/>
  <c r="L47" i="21"/>
  <c r="K47" i="21"/>
  <c r="J47" i="21"/>
  <c r="I47" i="21"/>
  <c r="H47" i="21"/>
  <c r="G47" i="21"/>
  <c r="F47" i="21"/>
  <c r="E47" i="21"/>
  <c r="M8" i="21"/>
  <c r="L8" i="21"/>
  <c r="K8" i="21"/>
  <c r="J8" i="21"/>
  <c r="J4" i="21" s="1"/>
  <c r="I8" i="21"/>
  <c r="H8" i="21"/>
  <c r="G8" i="21"/>
  <c r="F8" i="21"/>
  <c r="F4" i="21" s="1"/>
  <c r="E8" i="21"/>
  <c r="M5" i="21"/>
  <c r="M4" i="21" s="1"/>
  <c r="M92" i="21" s="1"/>
  <c r="L5" i="21"/>
  <c r="K5" i="21"/>
  <c r="K4" i="21" s="1"/>
  <c r="K92" i="21" s="1"/>
  <c r="J5" i="21"/>
  <c r="I5" i="21"/>
  <c r="I4" i="21" s="1"/>
  <c r="I92" i="21" s="1"/>
  <c r="H5" i="21"/>
  <c r="G5" i="21"/>
  <c r="G4" i="21" s="1"/>
  <c r="G92" i="21" s="1"/>
  <c r="F5" i="21"/>
  <c r="E5" i="21"/>
  <c r="E4" i="21" s="1"/>
  <c r="E92" i="21" s="1"/>
  <c r="L4" i="21"/>
  <c r="L92" i="21" s="1"/>
  <c r="H4" i="21"/>
  <c r="H92" i="21" s="1"/>
  <c r="M81" i="20"/>
  <c r="L81" i="20"/>
  <c r="K81" i="20"/>
  <c r="J81" i="20"/>
  <c r="J77" i="20" s="1"/>
  <c r="I81" i="20"/>
  <c r="H81" i="20"/>
  <c r="G81" i="20"/>
  <c r="F81" i="20"/>
  <c r="F77" i="20" s="1"/>
  <c r="E81" i="20"/>
  <c r="M78" i="20"/>
  <c r="M77" i="20" s="1"/>
  <c r="L78" i="20"/>
  <c r="K78" i="20"/>
  <c r="K77" i="20" s="1"/>
  <c r="J78" i="20"/>
  <c r="I78" i="20"/>
  <c r="I77" i="20" s="1"/>
  <c r="H78" i="20"/>
  <c r="G78" i="20"/>
  <c r="G77" i="20" s="1"/>
  <c r="F78" i="20"/>
  <c r="E78" i="20"/>
  <c r="E77" i="20" s="1"/>
  <c r="L77" i="20"/>
  <c r="H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J64" i="20" s="1"/>
  <c r="I68" i="20"/>
  <c r="H68" i="20"/>
  <c r="G68" i="20"/>
  <c r="F68" i="20"/>
  <c r="F64" i="20" s="1"/>
  <c r="E68" i="20"/>
  <c r="M65" i="20"/>
  <c r="M64" i="20" s="1"/>
  <c r="L65" i="20"/>
  <c r="K65" i="20"/>
  <c r="K64" i="20" s="1"/>
  <c r="J65" i="20"/>
  <c r="I65" i="20"/>
  <c r="I64" i="20" s="1"/>
  <c r="H65" i="20"/>
  <c r="G65" i="20"/>
  <c r="G64" i="20" s="1"/>
  <c r="F65" i="20"/>
  <c r="E65" i="20"/>
  <c r="E64" i="20" s="1"/>
  <c r="L64" i="20"/>
  <c r="H64" i="20"/>
  <c r="M59" i="20"/>
  <c r="L59" i="20"/>
  <c r="K59" i="20"/>
  <c r="J59" i="20"/>
  <c r="I59" i="20"/>
  <c r="I51" i="20" s="1"/>
  <c r="H59" i="20"/>
  <c r="G59" i="20"/>
  <c r="F59" i="20"/>
  <c r="E59" i="20"/>
  <c r="M56" i="20"/>
  <c r="L56" i="20"/>
  <c r="K56" i="20"/>
  <c r="J56" i="20"/>
  <c r="J52" i="20" s="1"/>
  <c r="J51" i="20" s="1"/>
  <c r="I56" i="20"/>
  <c r="H56" i="20"/>
  <c r="G56" i="20"/>
  <c r="F56" i="20"/>
  <c r="F52" i="20" s="1"/>
  <c r="F51" i="20" s="1"/>
  <c r="E56" i="20"/>
  <c r="M53" i="20"/>
  <c r="M52" i="20" s="1"/>
  <c r="M51" i="20" s="1"/>
  <c r="L53" i="20"/>
  <c r="K53" i="20"/>
  <c r="K52" i="20" s="1"/>
  <c r="K51" i="20" s="1"/>
  <c r="J53" i="20"/>
  <c r="I53" i="20"/>
  <c r="I52" i="20" s="1"/>
  <c r="H53" i="20"/>
  <c r="G53" i="20"/>
  <c r="G52" i="20" s="1"/>
  <c r="G51" i="20" s="1"/>
  <c r="F53" i="20"/>
  <c r="E53" i="20"/>
  <c r="E52" i="20" s="1"/>
  <c r="E51" i="20" s="1"/>
  <c r="L52" i="20"/>
  <c r="H52" i="20"/>
  <c r="H51" i="20" s="1"/>
  <c r="M47" i="20"/>
  <c r="L47" i="20"/>
  <c r="K47" i="20"/>
  <c r="J47" i="20"/>
  <c r="I47" i="20"/>
  <c r="H47" i="20"/>
  <c r="G47" i="20"/>
  <c r="F47" i="20"/>
  <c r="E47" i="20"/>
  <c r="M8" i="20"/>
  <c r="L8" i="20"/>
  <c r="K8" i="20"/>
  <c r="K4" i="20" s="1"/>
  <c r="J8" i="20"/>
  <c r="I8" i="20"/>
  <c r="H8" i="20"/>
  <c r="G8" i="20"/>
  <c r="G4" i="20" s="1"/>
  <c r="F8" i="20"/>
  <c r="E8" i="20"/>
  <c r="M5" i="20"/>
  <c r="L5" i="20"/>
  <c r="L4" i="20" s="1"/>
  <c r="K5" i="20"/>
  <c r="J5" i="20"/>
  <c r="J4" i="20" s="1"/>
  <c r="I5" i="20"/>
  <c r="H5" i="20"/>
  <c r="H4" i="20" s="1"/>
  <c r="G5" i="20"/>
  <c r="F5" i="20"/>
  <c r="F4" i="20" s="1"/>
  <c r="E5" i="20"/>
  <c r="M4" i="20"/>
  <c r="I4" i="20"/>
  <c r="E4" i="20"/>
  <c r="M81" i="19"/>
  <c r="L81" i="19"/>
  <c r="K81" i="19"/>
  <c r="K77" i="19" s="1"/>
  <c r="J81" i="19"/>
  <c r="I81" i="19"/>
  <c r="H81" i="19"/>
  <c r="G81" i="19"/>
  <c r="G77" i="19" s="1"/>
  <c r="F81" i="19"/>
  <c r="E81" i="19"/>
  <c r="M78" i="19"/>
  <c r="L78" i="19"/>
  <c r="L77" i="19" s="1"/>
  <c r="K78" i="19"/>
  <c r="J78" i="19"/>
  <c r="J77" i="19" s="1"/>
  <c r="I78" i="19"/>
  <c r="H78" i="19"/>
  <c r="H77" i="19" s="1"/>
  <c r="G78" i="19"/>
  <c r="F78" i="19"/>
  <c r="F77" i="19" s="1"/>
  <c r="E78" i="19"/>
  <c r="M77" i="19"/>
  <c r="I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K64" i="19" s="1"/>
  <c r="J68" i="19"/>
  <c r="I68" i="19"/>
  <c r="H68" i="19"/>
  <c r="G68" i="19"/>
  <c r="G64" i="19" s="1"/>
  <c r="F68" i="19"/>
  <c r="E68" i="19"/>
  <c r="M65" i="19"/>
  <c r="L65" i="19"/>
  <c r="L64" i="19" s="1"/>
  <c r="K65" i="19"/>
  <c r="J65" i="19"/>
  <c r="J64" i="19" s="1"/>
  <c r="I65" i="19"/>
  <c r="H65" i="19"/>
  <c r="H64" i="19" s="1"/>
  <c r="G65" i="19"/>
  <c r="F65" i="19"/>
  <c r="F64" i="19" s="1"/>
  <c r="E65" i="19"/>
  <c r="M64" i="19"/>
  <c r="I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K52" i="19" s="1"/>
  <c r="J56" i="19"/>
  <c r="I56" i="19"/>
  <c r="H56" i="19"/>
  <c r="G56" i="19"/>
  <c r="G52" i="19" s="1"/>
  <c r="F56" i="19"/>
  <c r="E56" i="19"/>
  <c r="M53" i="19"/>
  <c r="L53" i="19"/>
  <c r="L52" i="19" s="1"/>
  <c r="K53" i="19"/>
  <c r="J53" i="19"/>
  <c r="J52" i="19" s="1"/>
  <c r="J51" i="19" s="1"/>
  <c r="I53" i="19"/>
  <c r="H53" i="19"/>
  <c r="H52" i="19" s="1"/>
  <c r="G53" i="19"/>
  <c r="F53" i="19"/>
  <c r="F52" i="19" s="1"/>
  <c r="F51" i="19" s="1"/>
  <c r="E53" i="19"/>
  <c r="M52" i="19"/>
  <c r="I52" i="19"/>
  <c r="I51" i="19" s="1"/>
  <c r="E52" i="19"/>
  <c r="E51" i="19" s="1"/>
  <c r="M47" i="19"/>
  <c r="L47" i="19"/>
  <c r="K47" i="19"/>
  <c r="J47" i="19"/>
  <c r="I47" i="19"/>
  <c r="H47" i="19"/>
  <c r="G47" i="19"/>
  <c r="F47" i="19"/>
  <c r="E47" i="19"/>
  <c r="M8" i="19"/>
  <c r="L8" i="19"/>
  <c r="L4" i="19" s="1"/>
  <c r="K8" i="19"/>
  <c r="J8" i="19"/>
  <c r="I8" i="19"/>
  <c r="H8" i="19"/>
  <c r="H4" i="19" s="1"/>
  <c r="G8" i="19"/>
  <c r="F8" i="19"/>
  <c r="E8" i="19"/>
  <c r="M5" i="19"/>
  <c r="M4" i="19" s="1"/>
  <c r="L5" i="19"/>
  <c r="K5" i="19"/>
  <c r="K4" i="19" s="1"/>
  <c r="J5" i="19"/>
  <c r="I5" i="19"/>
  <c r="I4" i="19" s="1"/>
  <c r="I92" i="19" s="1"/>
  <c r="H5" i="19"/>
  <c r="G5" i="19"/>
  <c r="G4" i="19" s="1"/>
  <c r="F5" i="19"/>
  <c r="E5" i="19"/>
  <c r="E4" i="19" s="1"/>
  <c r="J4" i="19"/>
  <c r="J92" i="19" s="1"/>
  <c r="F4" i="19"/>
  <c r="M81" i="18"/>
  <c r="L81" i="18"/>
  <c r="L77" i="18" s="1"/>
  <c r="K81" i="18"/>
  <c r="J81" i="18"/>
  <c r="I81" i="18"/>
  <c r="H81" i="18"/>
  <c r="H77" i="18" s="1"/>
  <c r="G81" i="18"/>
  <c r="F81" i="18"/>
  <c r="E81" i="18"/>
  <c r="M78" i="18"/>
  <c r="M77" i="18" s="1"/>
  <c r="L78" i="18"/>
  <c r="K78" i="18"/>
  <c r="K77" i="18" s="1"/>
  <c r="J78" i="18"/>
  <c r="I78" i="18"/>
  <c r="I77" i="18" s="1"/>
  <c r="H78" i="18"/>
  <c r="G78" i="18"/>
  <c r="G77" i="18" s="1"/>
  <c r="F78" i="18"/>
  <c r="E78" i="18"/>
  <c r="E77" i="18" s="1"/>
  <c r="J77" i="18"/>
  <c r="F77" i="18"/>
  <c r="M73" i="18"/>
  <c r="L73" i="18"/>
  <c r="K73" i="18"/>
  <c r="J73" i="18"/>
  <c r="I73" i="18"/>
  <c r="H73" i="18"/>
  <c r="G73" i="18"/>
  <c r="F73" i="18"/>
  <c r="E73" i="18"/>
  <c r="M68" i="18"/>
  <c r="L68" i="18"/>
  <c r="L64" i="18" s="1"/>
  <c r="K68" i="18"/>
  <c r="J68" i="18"/>
  <c r="I68" i="18"/>
  <c r="H68" i="18"/>
  <c r="H64" i="18" s="1"/>
  <c r="G68" i="18"/>
  <c r="F68" i="18"/>
  <c r="E68" i="18"/>
  <c r="M65" i="18"/>
  <c r="M64" i="18" s="1"/>
  <c r="L65" i="18"/>
  <c r="K65" i="18"/>
  <c r="K64" i="18" s="1"/>
  <c r="J65" i="18"/>
  <c r="I65" i="18"/>
  <c r="I64" i="18" s="1"/>
  <c r="H65" i="18"/>
  <c r="G65" i="18"/>
  <c r="G64" i="18" s="1"/>
  <c r="G51" i="18" s="1"/>
  <c r="F65" i="18"/>
  <c r="E65" i="18"/>
  <c r="E64" i="18" s="1"/>
  <c r="J64" i="18"/>
  <c r="F64" i="18"/>
  <c r="M59" i="18"/>
  <c r="L59" i="18"/>
  <c r="K59" i="18"/>
  <c r="J59" i="18"/>
  <c r="I59" i="18"/>
  <c r="H59" i="18"/>
  <c r="G59" i="18"/>
  <c r="F59" i="18"/>
  <c r="E59" i="18"/>
  <c r="M56" i="18"/>
  <c r="L56" i="18"/>
  <c r="L52" i="18" s="1"/>
  <c r="K56" i="18"/>
  <c r="J56" i="18"/>
  <c r="I56" i="18"/>
  <c r="H56" i="18"/>
  <c r="H52" i="18" s="1"/>
  <c r="G56" i="18"/>
  <c r="F56" i="18"/>
  <c r="E56" i="18"/>
  <c r="M53" i="18"/>
  <c r="M52" i="18" s="1"/>
  <c r="L53" i="18"/>
  <c r="K53" i="18"/>
  <c r="K52" i="18" s="1"/>
  <c r="J53" i="18"/>
  <c r="I53" i="18"/>
  <c r="I52" i="18" s="1"/>
  <c r="H53" i="18"/>
  <c r="G53" i="18"/>
  <c r="G52" i="18" s="1"/>
  <c r="F53" i="18"/>
  <c r="E53" i="18"/>
  <c r="E52" i="18" s="1"/>
  <c r="J52" i="18"/>
  <c r="J51" i="18" s="1"/>
  <c r="F52" i="18"/>
  <c r="K51" i="18"/>
  <c r="K92" i="18" s="1"/>
  <c r="M47" i="18"/>
  <c r="L47" i="18"/>
  <c r="K47" i="18"/>
  <c r="J47" i="18"/>
  <c r="I47" i="18"/>
  <c r="H47" i="18"/>
  <c r="G47" i="18"/>
  <c r="F47" i="18"/>
  <c r="E47" i="18"/>
  <c r="M8" i="18"/>
  <c r="L8" i="18"/>
  <c r="K8" i="18"/>
  <c r="J8" i="18"/>
  <c r="I8" i="18"/>
  <c r="H8" i="18"/>
  <c r="G8" i="18"/>
  <c r="F8" i="18"/>
  <c r="E8" i="18"/>
  <c r="M5" i="18"/>
  <c r="L5" i="18"/>
  <c r="L4" i="18" s="1"/>
  <c r="K5" i="18"/>
  <c r="J5" i="18"/>
  <c r="J4" i="18" s="1"/>
  <c r="I5" i="18"/>
  <c r="H5" i="18"/>
  <c r="H4" i="18" s="1"/>
  <c r="G5" i="18"/>
  <c r="F5" i="18"/>
  <c r="F4" i="18" s="1"/>
  <c r="E5" i="18"/>
  <c r="M4" i="18"/>
  <c r="K4" i="18"/>
  <c r="I4" i="18"/>
  <c r="G4" i="18"/>
  <c r="G92" i="18" s="1"/>
  <c r="E4" i="18"/>
  <c r="M36" i="17"/>
  <c r="L36" i="17"/>
  <c r="K36" i="17"/>
  <c r="J36" i="17"/>
  <c r="I36" i="17"/>
  <c r="H36" i="17"/>
  <c r="G36" i="17"/>
  <c r="F36" i="17"/>
  <c r="E36" i="17"/>
  <c r="M31" i="17"/>
  <c r="L31" i="17"/>
  <c r="K31" i="17"/>
  <c r="J31" i="17"/>
  <c r="I31" i="17"/>
  <c r="H31" i="17"/>
  <c r="G31" i="17"/>
  <c r="F31" i="17"/>
  <c r="E31" i="17"/>
  <c r="M21" i="17"/>
  <c r="L21" i="17"/>
  <c r="K21" i="17"/>
  <c r="J21" i="17"/>
  <c r="I21" i="17"/>
  <c r="H21" i="17"/>
  <c r="G21" i="17"/>
  <c r="F21" i="17"/>
  <c r="E21" i="17"/>
  <c r="M10" i="17"/>
  <c r="L10" i="17"/>
  <c r="L9" i="17" s="1"/>
  <c r="K10" i="17"/>
  <c r="J10" i="17"/>
  <c r="J9" i="17" s="1"/>
  <c r="I10" i="17"/>
  <c r="H10" i="17"/>
  <c r="H9" i="17" s="1"/>
  <c r="H40" i="17" s="1"/>
  <c r="G10" i="17"/>
  <c r="F10" i="17"/>
  <c r="F9" i="17" s="1"/>
  <c r="E10" i="17"/>
  <c r="M9" i="17"/>
  <c r="K9" i="17"/>
  <c r="I9" i="17"/>
  <c r="G9" i="17"/>
  <c r="E9" i="17"/>
  <c r="M4" i="17"/>
  <c r="L4" i="17"/>
  <c r="L40" i="17" s="1"/>
  <c r="K4" i="17"/>
  <c r="J4" i="17"/>
  <c r="I4" i="17"/>
  <c r="H4" i="17"/>
  <c r="G4" i="17"/>
  <c r="G40" i="17" s="1"/>
  <c r="F4" i="17"/>
  <c r="E4" i="17"/>
  <c r="E40" i="17" s="1"/>
  <c r="K15" i="16"/>
  <c r="J15" i="16"/>
  <c r="I15" i="16"/>
  <c r="H15" i="16"/>
  <c r="G15" i="16"/>
  <c r="F15" i="16"/>
  <c r="E15" i="16"/>
  <c r="D15" i="16"/>
  <c r="C15" i="16"/>
  <c r="K4" i="16"/>
  <c r="J4" i="16"/>
  <c r="I4" i="16"/>
  <c r="H4" i="16"/>
  <c r="G4" i="16"/>
  <c r="F4" i="16"/>
  <c r="E4" i="16"/>
  <c r="D4" i="16"/>
  <c r="C4" i="16"/>
  <c r="K26" i="15"/>
  <c r="G26" i="15"/>
  <c r="C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I26" i="15" s="1"/>
  <c r="H8" i="15"/>
  <c r="G8" i="15"/>
  <c r="F8" i="15"/>
  <c r="E8" i="15"/>
  <c r="E26" i="15" s="1"/>
  <c r="D8" i="15"/>
  <c r="C8" i="15"/>
  <c r="K4" i="15"/>
  <c r="J4" i="15"/>
  <c r="J26" i="15" s="1"/>
  <c r="I4" i="15"/>
  <c r="H4" i="15"/>
  <c r="H26" i="15" s="1"/>
  <c r="G4" i="15"/>
  <c r="F4" i="15"/>
  <c r="F26" i="15" s="1"/>
  <c r="E4" i="15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I26" i="13"/>
  <c r="E26" i="13"/>
  <c r="K16" i="13"/>
  <c r="J16" i="13"/>
  <c r="I16" i="13"/>
  <c r="H16" i="13"/>
  <c r="G16" i="13"/>
  <c r="F16" i="13"/>
  <c r="E16" i="13"/>
  <c r="D16" i="13"/>
  <c r="C16" i="13"/>
  <c r="K8" i="13"/>
  <c r="K26" i="13" s="1"/>
  <c r="J8" i="13"/>
  <c r="I8" i="13"/>
  <c r="H8" i="13"/>
  <c r="G8" i="13"/>
  <c r="G26" i="13" s="1"/>
  <c r="F8" i="13"/>
  <c r="E8" i="13"/>
  <c r="D8" i="13"/>
  <c r="C8" i="13"/>
  <c r="C26" i="13" s="1"/>
  <c r="K4" i="13"/>
  <c r="J4" i="13"/>
  <c r="J26" i="13" s="1"/>
  <c r="I4" i="13"/>
  <c r="H4" i="13"/>
  <c r="H26" i="13" s="1"/>
  <c r="G4" i="13"/>
  <c r="F4" i="13"/>
  <c r="F26" i="13" s="1"/>
  <c r="E4" i="13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I26" i="11" s="1"/>
  <c r="H8" i="11"/>
  <c r="G8" i="11"/>
  <c r="F8" i="11"/>
  <c r="E8" i="11"/>
  <c r="E26" i="11" s="1"/>
  <c r="D8" i="11"/>
  <c r="C8" i="11"/>
  <c r="K4" i="11"/>
  <c r="J4" i="11"/>
  <c r="J26" i="11" s="1"/>
  <c r="I4" i="11"/>
  <c r="H4" i="11"/>
  <c r="H26" i="11" s="1"/>
  <c r="G4" i="11"/>
  <c r="F4" i="11"/>
  <c r="F26" i="11" s="1"/>
  <c r="E4" i="1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K26" i="9" s="1"/>
  <c r="J8" i="9"/>
  <c r="I8" i="9"/>
  <c r="H8" i="9"/>
  <c r="G8" i="9"/>
  <c r="G26" i="9" s="1"/>
  <c r="F8" i="9"/>
  <c r="E8" i="9"/>
  <c r="D8" i="9"/>
  <c r="C8" i="9"/>
  <c r="C26" i="9" s="1"/>
  <c r="K4" i="9"/>
  <c r="J4" i="9"/>
  <c r="J26" i="9" s="1"/>
  <c r="I4" i="9"/>
  <c r="H4" i="9"/>
  <c r="H26" i="9" s="1"/>
  <c r="G4" i="9"/>
  <c r="F4" i="9"/>
  <c r="F26" i="9" s="1"/>
  <c r="E4" i="9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I26" i="7" s="1"/>
  <c r="H8" i="7"/>
  <c r="G8" i="7"/>
  <c r="F8" i="7"/>
  <c r="E8" i="7"/>
  <c r="E26" i="7" s="1"/>
  <c r="D8" i="7"/>
  <c r="C8" i="7"/>
  <c r="K4" i="7"/>
  <c r="J4" i="7"/>
  <c r="J26" i="7" s="1"/>
  <c r="I4" i="7"/>
  <c r="H4" i="7"/>
  <c r="H26" i="7" s="1"/>
  <c r="G4" i="7"/>
  <c r="F4" i="7"/>
  <c r="F26" i="7" s="1"/>
  <c r="E4" i="7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I26" i="4" s="1"/>
  <c r="H8" i="4"/>
  <c r="G8" i="4"/>
  <c r="F8" i="4"/>
  <c r="E8" i="4"/>
  <c r="E26" i="4" s="1"/>
  <c r="D8" i="4"/>
  <c r="C8" i="4"/>
  <c r="K4" i="4"/>
  <c r="J4" i="4"/>
  <c r="J26" i="4" s="1"/>
  <c r="I4" i="4"/>
  <c r="H4" i="4"/>
  <c r="H26" i="4" s="1"/>
  <c r="G4" i="4"/>
  <c r="F4" i="4"/>
  <c r="F26" i="4" s="1"/>
  <c r="E4" i="4"/>
  <c r="D4" i="4"/>
  <c r="D26" i="4" s="1"/>
  <c r="C4" i="4"/>
  <c r="F40" i="17" l="1"/>
  <c r="J40" i="17"/>
  <c r="F92" i="19"/>
  <c r="M51" i="19"/>
  <c r="H51" i="19"/>
  <c r="L51" i="19"/>
  <c r="L92" i="19" s="1"/>
  <c r="G51" i="19"/>
  <c r="K51" i="19"/>
  <c r="F92" i="21"/>
  <c r="J92" i="21"/>
  <c r="E92" i="23"/>
  <c r="M92" i="23"/>
  <c r="H92" i="23"/>
  <c r="L92" i="23"/>
  <c r="G92" i="23"/>
  <c r="K92" i="23"/>
  <c r="I40" i="17"/>
  <c r="M40" i="17"/>
  <c r="L92" i="18"/>
  <c r="E51" i="18"/>
  <c r="E92" i="18" s="1"/>
  <c r="I51" i="18"/>
  <c r="M51" i="18"/>
  <c r="M92" i="18" s="1"/>
  <c r="H51" i="18"/>
  <c r="H92" i="18" s="1"/>
  <c r="L51" i="18"/>
  <c r="E92" i="19"/>
  <c r="M92" i="19"/>
  <c r="H92" i="19"/>
  <c r="E92" i="20"/>
  <c r="F92" i="20"/>
  <c r="J92" i="20"/>
  <c r="I92" i="20"/>
  <c r="K40" i="17"/>
  <c r="I92" i="18"/>
  <c r="F92" i="18"/>
  <c r="J92" i="18"/>
  <c r="F51" i="18"/>
  <c r="G92" i="19"/>
  <c r="K92" i="19"/>
  <c r="M92" i="20"/>
  <c r="H92" i="20"/>
  <c r="G92" i="20"/>
  <c r="K92" i="20"/>
  <c r="L51" i="20"/>
  <c r="L92" i="20" s="1"/>
</calcChain>
</file>

<file path=xl/sharedStrings.xml><?xml version="1.0" encoding="utf-8"?>
<sst xmlns="http://schemas.openxmlformats.org/spreadsheetml/2006/main" count="9181" uniqueCount="188">
  <si>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</si>
  <si>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</si>
  <si>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</si>
  <si>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</si>
  <si>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</si>
  <si>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</si>
  <si>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</si>
  <si>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</si>
  <si>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</si>
  <si>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</si>
  <si>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</si>
  <si>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</si>
  <si>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</si>
  <si>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</si>
  <si>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</si>
  <si>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</si>
  <si>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</si>
  <si>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</si>
  <si>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</si>
  <si>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</si>
  <si>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</si>
  <si>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</si>
  <si>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</si>
  <si>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</si>
  <si>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</si>
  <si>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</si>
  <si>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</si>
  <si>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</si>
  <si>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</si>
  <si>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</si>
  <si>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</si>
  <si>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</si>
  <si>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</si>
  <si>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</si>
  <si>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</si>
  <si>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</si>
  <si>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</si>
  <si>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</si>
  <si>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</si>
  <si>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</si>
  <si>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</si>
  <si>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</si>
  <si>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</si>
  <si>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</si>
  <si>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</si>
  <si>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</si>
  <si>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</si>
  <si>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</si>
  <si>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</si>
  <si>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</si>
  <si>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</si>
  <si>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</si>
  <si>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</si>
  <si>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</si>
  <si>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</si>
  <si>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</si>
  <si>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</si>
  <si>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</si>
  <si>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</si>
  <si>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</si>
  <si>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</si>
  <si>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</si>
  <si>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</si>
  <si>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</si>
  <si>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</si>
  <si>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</si>
  <si>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</si>
  <si>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</si>
  <si>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</si>
  <si>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</si>
  <si>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</si>
  <si>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</si>
  <si>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</si>
  <si>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</si>
  <si>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</si>
  <si>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</si>
  <si>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</si>
  <si>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</si>
  <si>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</si>
  <si>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</si>
  <si>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</si>
  <si>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</si>
  <si>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</si>
  <si>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</si>
  <si>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</si>
  <si>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</si>
  <si>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</si>
  <si>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</si>
  <si>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</si>
  <si>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</si>
  <si>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</si>
  <si>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</si>
  <si>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</si>
  <si>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</si>
  <si>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</si>
  <si>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</si>
  <si>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</si>
  <si>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</si>
  <si>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</si>
  <si>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</si>
  <si>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</si>
  <si>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</si>
  <si>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</si>
  <si>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</si>
  <si>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</si>
  <si>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</si>
  <si>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</si>
  <si>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</si>
  <si>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</si>
  <si>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</si>
  <si>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</si>
  <si>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</si>
  <si>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</si>
  <si>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</si>
  <si>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</si>
  <si>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</si>
  <si>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</si>
  <si>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</si>
  <si>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</si>
  <si>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</si>
  <si>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</si>
  <si>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</si>
  <si>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2012/13</t>
  </si>
  <si>
    <t>2011/12</t>
  </si>
  <si>
    <t>2010/11</t>
  </si>
  <si>
    <t>Table B.1: Specification of receipts: Public Works, Roads And Transport</t>
  </si>
  <si>
    <t>Table B.2: Payments and estimates by economic classification: Public Works, Roads And Transport</t>
  </si>
  <si>
    <t>Table B.2: Payments and estimates by economic classification: Administration</t>
  </si>
  <si>
    <t>Table B.2: Payments and estimates by economic classification: Public Works Infrastructure</t>
  </si>
  <si>
    <t>Table B.2: Payments and estimates by economic classification: Transport Infrastructure</t>
  </si>
  <si>
    <t>Table B.2: Payments and estimates by economic classification: Transport Operation</t>
  </si>
  <si>
    <t>Table B.2: Payments and estimates by economic classification: Community Based Programme</t>
  </si>
  <si>
    <t>2. Public Works Infrastructure</t>
  </si>
  <si>
    <t xml:space="preserve">15. </t>
  </si>
  <si>
    <t xml:space="preserve">11. </t>
  </si>
  <si>
    <t xml:space="preserve">13. </t>
  </si>
  <si>
    <t>3. Transport Infrastructure</t>
  </si>
  <si>
    <t>4. Transport Operation</t>
  </si>
  <si>
    <t>5. Community Based Programme</t>
  </si>
  <si>
    <t xml:space="preserve">6. </t>
  </si>
  <si>
    <t xml:space="preserve">7. </t>
  </si>
  <si>
    <t xml:space="preserve">8. </t>
  </si>
  <si>
    <t xml:space="preserve">9. </t>
  </si>
  <si>
    <t xml:space="preserve">14. </t>
  </si>
  <si>
    <t>1. Administration</t>
  </si>
  <si>
    <t xml:space="preserve">10. </t>
  </si>
  <si>
    <t xml:space="preserve">12. </t>
  </si>
  <si>
    <t>1. Office Of The Mec</t>
  </si>
  <si>
    <t>2. Office Of The Hod</t>
  </si>
  <si>
    <t>3. Corporate Support</t>
  </si>
  <si>
    <t>4. Departmental Strategy</t>
  </si>
  <si>
    <t>1. Programme Support</t>
  </si>
  <si>
    <t>2. Planning</t>
  </si>
  <si>
    <t>3. Design</t>
  </si>
  <si>
    <t>4. Construction</t>
  </si>
  <si>
    <t>5. Maintenance</t>
  </si>
  <si>
    <t>6. Immovable Asset Management</t>
  </si>
  <si>
    <t>7. Facility Management</t>
  </si>
  <si>
    <t>1. Programme Support: Roads</t>
  </si>
  <si>
    <t>2. Infrastructure  Planning: Roads</t>
  </si>
  <si>
    <t>3. Infrastructure Design: Roads</t>
  </si>
  <si>
    <t>4. Construction: Roads</t>
  </si>
  <si>
    <t>5. Maintenance: Roads</t>
  </si>
  <si>
    <t>1. Programme Support: Operations</t>
  </si>
  <si>
    <t>2. Public Transport Services</t>
  </si>
  <si>
    <t>3. Transport Safety And Compliance</t>
  </si>
  <si>
    <t xml:space="preserve">4. Transport Systems </t>
  </si>
  <si>
    <t>5. Infrastructure Operations</t>
  </si>
  <si>
    <t>2. Community Development</t>
  </si>
  <si>
    <t>3. Innovation And Empowerment</t>
  </si>
  <si>
    <t>4. Epwp Co-Ordination And Monitoring</t>
  </si>
  <si>
    <t>2013/14</t>
  </si>
  <si>
    <t>2014/15</t>
  </si>
  <si>
    <t>2016/17</t>
  </si>
  <si>
    <t>2015/16</t>
  </si>
  <si>
    <t>Table 11.2: Summary of departmental receipts collection</t>
  </si>
  <si>
    <t>Table 11.3: Summary of payments and estimates by programme: Public Works, Roads And Transport</t>
  </si>
  <si>
    <t>Table 11.4: Summary of provincial payments and estimates by economic classification: Public Works, Roads And Transport</t>
  </si>
  <si>
    <t>Table 11.6: Summary of payments and estimates by sub-programme: Administration</t>
  </si>
  <si>
    <t>Table 11.7: Summary of payments and estimates by economic classification: Administration</t>
  </si>
  <si>
    <t>Table 11.8: Summary of payments and estimates by sub-programme: Public Works Infrastructure</t>
  </si>
  <si>
    <t>Table 11.9: Summary of payments and estimates by economic classification: Public Works Infrastructure</t>
  </si>
  <si>
    <t>Table 11.9: Summary of payments and estimates by sub-programme: Transport Infrastructure</t>
  </si>
  <si>
    <t>Table 11.10: Summary of payments and estimates by economic classification: Transport Infrastructure</t>
  </si>
  <si>
    <t>Table 11.11: Summary of payments and estimates by sub-programme: Transport Operation</t>
  </si>
  <si>
    <t>Table 11.12: Summary of payments and estimates by economic classification: Transport Operation</t>
  </si>
  <si>
    <t>Table 11.13: Summary of payments and estimates by sub-programme: Community Based Programme</t>
  </si>
  <si>
    <t>Table 11.4: Summary of payments and estimates by economic classification: Community Based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</si>
</sst>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112742</v>
      </c>
      <c r="D9" s="33">
        <v>168026</v>
      </c>
      <c r="E9" s="33">
        <v>184041</v>
      </c>
      <c r="F9" s="32">
        <v>202416</v>
      </c>
      <c r="G9" s="33">
        <v>202416</v>
      </c>
      <c r="H9" s="34">
        <v>202416</v>
      </c>
      <c r="I9" s="33">
        <v>216432</v>
      </c>
      <c r="J9" s="33">
        <v>229689</v>
      </c>
      <c r="K9" s="33">
        <v>241173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6424</v>
      </c>
      <c r="D12" s="33">
        <v>0</v>
      </c>
      <c r="E12" s="33">
        <v>54</v>
      </c>
      <c r="F12" s="32">
        <v>3528</v>
      </c>
      <c r="G12" s="33">
        <v>3528</v>
      </c>
      <c r="H12" s="34">
        <v>3528</v>
      </c>
      <c r="I12" s="33">
        <v>3704</v>
      </c>
      <c r="J12" s="33">
        <v>3889</v>
      </c>
      <c r="K12" s="33">
        <v>4083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5288</v>
      </c>
      <c r="D13" s="33">
        <v>3718</v>
      </c>
      <c r="E13" s="33">
        <v>989</v>
      </c>
      <c r="F13" s="32">
        <v>6400</v>
      </c>
      <c r="G13" s="33">
        <v>6400</v>
      </c>
      <c r="H13" s="34">
        <v>6400</v>
      </c>
      <c r="I13" s="33">
        <v>5700</v>
      </c>
      <c r="J13" s="33">
        <v>5800</v>
      </c>
      <c r="K13" s="33">
        <v>6091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10603</v>
      </c>
      <c r="D14" s="36">
        <v>4167</v>
      </c>
      <c r="E14" s="36">
        <v>3125</v>
      </c>
      <c r="F14" s="35">
        <v>7500</v>
      </c>
      <c r="G14" s="36">
        <v>7500</v>
      </c>
      <c r="H14" s="37">
        <v>7500</v>
      </c>
      <c r="I14" s="36">
        <v>5000</v>
      </c>
      <c r="J14" s="36">
        <v>3000</v>
      </c>
      <c r="K14" s="36">
        <v>3149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135057</v>
      </c>
      <c r="D15" s="61">
        <f t="shared" ref="D15:K15" si="1">SUM(D5:D14)</f>
        <v>175911</v>
      </c>
      <c r="E15" s="61">
        <f t="shared" si="1"/>
        <v>188209</v>
      </c>
      <c r="F15" s="62">
        <f t="shared" si="1"/>
        <v>219844</v>
      </c>
      <c r="G15" s="61">
        <f t="shared" si="1"/>
        <v>219844</v>
      </c>
      <c r="H15" s="63">
        <f t="shared" si="1"/>
        <v>219844</v>
      </c>
      <c r="I15" s="61">
        <f t="shared" si="1"/>
        <v>230836</v>
      </c>
      <c r="J15" s="61">
        <f t="shared" si="1"/>
        <v>242378</v>
      </c>
      <c r="K15" s="61">
        <f t="shared" si="1"/>
        <v>254496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  <c r="Z3" s="54" t="s">
        <v>32</v>
      </c>
    </row>
    <row r="4" spans="1:27" s="14" customFormat="1" ht="12.75" customHeight="1" x14ac:dyDescent="0.25">
      <c r="A4" s="25"/>
      <c r="B4" s="56" t="s">
        <v>163</v>
      </c>
      <c r="C4" s="33">
        <v>1657</v>
      </c>
      <c r="D4" s="33">
        <v>1951</v>
      </c>
      <c r="E4" s="33">
        <v>1895</v>
      </c>
      <c r="F4" s="27">
        <v>4249</v>
      </c>
      <c r="G4" s="28">
        <v>2307</v>
      </c>
      <c r="H4" s="29">
        <v>2307</v>
      </c>
      <c r="I4" s="33">
        <v>5046</v>
      </c>
      <c r="J4" s="33">
        <v>5343</v>
      </c>
      <c r="K4" s="33">
        <v>5638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164</v>
      </c>
      <c r="C5" s="33">
        <v>550533</v>
      </c>
      <c r="D5" s="33">
        <v>684234</v>
      </c>
      <c r="E5" s="33">
        <v>668910</v>
      </c>
      <c r="F5" s="32">
        <v>691601</v>
      </c>
      <c r="G5" s="33">
        <v>722992</v>
      </c>
      <c r="H5" s="34">
        <v>724492</v>
      </c>
      <c r="I5" s="33">
        <v>759971</v>
      </c>
      <c r="J5" s="33">
        <v>800956</v>
      </c>
      <c r="K5" s="33">
        <v>840190.09009375004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165</v>
      </c>
      <c r="C6" s="33">
        <v>118902</v>
      </c>
      <c r="D6" s="33">
        <v>154280</v>
      </c>
      <c r="E6" s="33">
        <v>160531</v>
      </c>
      <c r="F6" s="32">
        <v>155894</v>
      </c>
      <c r="G6" s="33">
        <v>174794</v>
      </c>
      <c r="H6" s="34">
        <v>176294</v>
      </c>
      <c r="I6" s="33">
        <v>158951</v>
      </c>
      <c r="J6" s="33">
        <v>177234</v>
      </c>
      <c r="K6" s="33">
        <v>186565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166</v>
      </c>
      <c r="C7" s="33">
        <v>12434</v>
      </c>
      <c r="D7" s="33">
        <v>10430</v>
      </c>
      <c r="E7" s="33">
        <v>13433</v>
      </c>
      <c r="F7" s="32">
        <v>14984</v>
      </c>
      <c r="G7" s="33">
        <v>14484</v>
      </c>
      <c r="H7" s="34">
        <v>14484</v>
      </c>
      <c r="I7" s="33">
        <v>15244</v>
      </c>
      <c r="J7" s="33">
        <v>16926</v>
      </c>
      <c r="K7" s="33">
        <v>17813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167</v>
      </c>
      <c r="C8" s="33">
        <v>32616</v>
      </c>
      <c r="D8" s="33">
        <v>34874</v>
      </c>
      <c r="E8" s="33">
        <v>36250</v>
      </c>
      <c r="F8" s="32">
        <v>41310</v>
      </c>
      <c r="G8" s="33">
        <v>35919</v>
      </c>
      <c r="H8" s="34">
        <v>37419</v>
      </c>
      <c r="I8" s="33">
        <v>47219</v>
      </c>
      <c r="J8" s="33">
        <v>49892</v>
      </c>
      <c r="K8" s="33">
        <v>52616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716142</v>
      </c>
      <c r="D19" s="46">
        <f t="shared" ref="D19:K19" si="1">SUM(D4:D18)</f>
        <v>885769</v>
      </c>
      <c r="E19" s="46">
        <f t="shared" si="1"/>
        <v>881019</v>
      </c>
      <c r="F19" s="47">
        <f t="shared" si="1"/>
        <v>908038</v>
      </c>
      <c r="G19" s="46">
        <f t="shared" si="1"/>
        <v>950496</v>
      </c>
      <c r="H19" s="48">
        <f t="shared" si="1"/>
        <v>954996</v>
      </c>
      <c r="I19" s="46">
        <f t="shared" si="1"/>
        <v>986431</v>
      </c>
      <c r="J19" s="46">
        <f t="shared" si="1"/>
        <v>1050351</v>
      </c>
      <c r="K19" s="46">
        <f t="shared" si="1"/>
        <v>1102822.09009375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</row>
    <row r="4" spans="1:27" s="23" customFormat="1" ht="12.75" customHeight="1" x14ac:dyDescent="0.25">
      <c r="A4" s="18"/>
      <c r="B4" s="19" t="s">
        <v>6</v>
      </c>
      <c r="C4" s="20">
        <f>SUM(C5:C7)</f>
        <v>179642</v>
      </c>
      <c r="D4" s="20">
        <f t="shared" ref="D4:K4" si="0">SUM(D5:D7)</f>
        <v>202743</v>
      </c>
      <c r="E4" s="20">
        <f t="shared" si="0"/>
        <v>219815</v>
      </c>
      <c r="F4" s="21">
        <f t="shared" si="0"/>
        <v>224741</v>
      </c>
      <c r="G4" s="20">
        <f t="shared" si="0"/>
        <v>218841</v>
      </c>
      <c r="H4" s="22">
        <f t="shared" si="0"/>
        <v>222341</v>
      </c>
      <c r="I4" s="20">
        <f t="shared" si="0"/>
        <v>234914</v>
      </c>
      <c r="J4" s="20">
        <f t="shared" si="0"/>
        <v>248659</v>
      </c>
      <c r="K4" s="20">
        <f t="shared" si="0"/>
        <v>262233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47625</v>
      </c>
      <c r="D5" s="28">
        <v>55488</v>
      </c>
      <c r="E5" s="28">
        <v>57473</v>
      </c>
      <c r="F5" s="27">
        <v>62483</v>
      </c>
      <c r="G5" s="28">
        <v>64983</v>
      </c>
      <c r="H5" s="29">
        <v>68483</v>
      </c>
      <c r="I5" s="28">
        <v>68529</v>
      </c>
      <c r="J5" s="28">
        <v>72406</v>
      </c>
      <c r="K5" s="29">
        <v>76244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132017</v>
      </c>
      <c r="D6" s="33">
        <v>147255</v>
      </c>
      <c r="E6" s="33">
        <v>162342</v>
      </c>
      <c r="F6" s="32">
        <v>162258</v>
      </c>
      <c r="G6" s="33">
        <v>153858</v>
      </c>
      <c r="H6" s="34">
        <v>153858</v>
      </c>
      <c r="I6" s="33">
        <v>166385</v>
      </c>
      <c r="J6" s="33">
        <v>176253</v>
      </c>
      <c r="K6" s="34">
        <v>185989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531234</v>
      </c>
      <c r="D8" s="20">
        <f t="shared" ref="D8:K8" si="1">SUM(D9:D15)</f>
        <v>665312</v>
      </c>
      <c r="E8" s="20">
        <f t="shared" si="1"/>
        <v>651725</v>
      </c>
      <c r="F8" s="21">
        <f t="shared" si="1"/>
        <v>674940</v>
      </c>
      <c r="G8" s="20">
        <f t="shared" si="1"/>
        <v>703298</v>
      </c>
      <c r="H8" s="22">
        <f t="shared" si="1"/>
        <v>704298</v>
      </c>
      <c r="I8" s="20">
        <f t="shared" si="1"/>
        <v>738447</v>
      </c>
      <c r="J8" s="20">
        <f t="shared" si="1"/>
        <v>778218</v>
      </c>
      <c r="K8" s="20">
        <f t="shared" si="1"/>
        <v>816262.09009375004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1500</v>
      </c>
      <c r="E10" s="33">
        <v>2204</v>
      </c>
      <c r="F10" s="32">
        <v>2300</v>
      </c>
      <c r="G10" s="33">
        <v>2300</v>
      </c>
      <c r="H10" s="34">
        <v>2300</v>
      </c>
      <c r="I10" s="33">
        <v>2491</v>
      </c>
      <c r="J10" s="33">
        <v>2628</v>
      </c>
      <c r="K10" s="34">
        <v>2767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530986</v>
      </c>
      <c r="D13" s="33">
        <v>663489</v>
      </c>
      <c r="E13" s="33">
        <v>649252</v>
      </c>
      <c r="F13" s="32">
        <v>672380</v>
      </c>
      <c r="G13" s="33">
        <v>700338</v>
      </c>
      <c r="H13" s="34">
        <v>701338</v>
      </c>
      <c r="I13" s="33">
        <v>735675</v>
      </c>
      <c r="J13" s="33">
        <v>775290</v>
      </c>
      <c r="K13" s="34">
        <v>813178.09009375004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248</v>
      </c>
      <c r="D15" s="36">
        <v>323</v>
      </c>
      <c r="E15" s="36">
        <v>269</v>
      </c>
      <c r="F15" s="35">
        <v>260</v>
      </c>
      <c r="G15" s="36">
        <v>660</v>
      </c>
      <c r="H15" s="37">
        <v>660</v>
      </c>
      <c r="I15" s="36">
        <v>281</v>
      </c>
      <c r="J15" s="36">
        <v>300</v>
      </c>
      <c r="K15" s="37">
        <v>317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5266</v>
      </c>
      <c r="D16" s="20">
        <f t="shared" ref="D16:K16" si="2">SUM(D17:D23)</f>
        <v>17714</v>
      </c>
      <c r="E16" s="20">
        <f t="shared" si="2"/>
        <v>9479</v>
      </c>
      <c r="F16" s="21">
        <f t="shared" si="2"/>
        <v>8357</v>
      </c>
      <c r="G16" s="20">
        <f t="shared" si="2"/>
        <v>28357</v>
      </c>
      <c r="H16" s="22">
        <f t="shared" si="2"/>
        <v>28357</v>
      </c>
      <c r="I16" s="20">
        <f t="shared" si="2"/>
        <v>13070</v>
      </c>
      <c r="J16" s="20">
        <f t="shared" si="2"/>
        <v>23474</v>
      </c>
      <c r="K16" s="20">
        <f t="shared" si="2"/>
        <v>24327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5266</v>
      </c>
      <c r="D18" s="33">
        <v>17714</v>
      </c>
      <c r="E18" s="33">
        <v>9479</v>
      </c>
      <c r="F18" s="32">
        <v>8357</v>
      </c>
      <c r="G18" s="33">
        <v>28357</v>
      </c>
      <c r="H18" s="34">
        <v>28357</v>
      </c>
      <c r="I18" s="33">
        <v>13070</v>
      </c>
      <c r="J18" s="33">
        <v>23474</v>
      </c>
      <c r="K18" s="34">
        <v>24327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716142</v>
      </c>
      <c r="D26" s="46">
        <f t="shared" ref="D26:K26" si="3">+D4+D8+D16+D24</f>
        <v>885769</v>
      </c>
      <c r="E26" s="46">
        <f t="shared" si="3"/>
        <v>881019</v>
      </c>
      <c r="F26" s="47">
        <f t="shared" si="3"/>
        <v>908038</v>
      </c>
      <c r="G26" s="46">
        <f t="shared" si="3"/>
        <v>950496</v>
      </c>
      <c r="H26" s="48">
        <f t="shared" si="3"/>
        <v>954996</v>
      </c>
      <c r="I26" s="46">
        <f t="shared" si="3"/>
        <v>986431</v>
      </c>
      <c r="J26" s="46">
        <f t="shared" si="3"/>
        <v>1050351</v>
      </c>
      <c r="K26" s="46">
        <f t="shared" si="3"/>
        <v>1102822.09009375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4694</v>
      </c>
      <c r="D4" s="33">
        <v>6000</v>
      </c>
      <c r="E4" s="33">
        <v>3795</v>
      </c>
      <c r="F4" s="27">
        <v>4574</v>
      </c>
      <c r="G4" s="28">
        <v>6124</v>
      </c>
      <c r="H4" s="29">
        <v>6124</v>
      </c>
      <c r="I4" s="33">
        <v>6135</v>
      </c>
      <c r="J4" s="33">
        <v>6519</v>
      </c>
      <c r="K4" s="33">
        <v>6975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168</v>
      </c>
      <c r="C5" s="33">
        <v>32372</v>
      </c>
      <c r="D5" s="33">
        <v>36000</v>
      </c>
      <c r="E5" s="33">
        <v>5801</v>
      </c>
      <c r="F5" s="32">
        <v>40100</v>
      </c>
      <c r="G5" s="33">
        <v>101700</v>
      </c>
      <c r="H5" s="34">
        <v>145700</v>
      </c>
      <c r="I5" s="33">
        <v>168250</v>
      </c>
      <c r="J5" s="33">
        <v>94104</v>
      </c>
      <c r="K5" s="33">
        <v>99186</v>
      </c>
      <c r="Z5" s="53">
        <f t="shared" si="0"/>
        <v>1</v>
      </c>
      <c r="AA5" s="30">
        <v>7</v>
      </c>
    </row>
    <row r="6" spans="1:27" s="14" customFormat="1" ht="12.75" customHeight="1" x14ac:dyDescent="0.25">
      <c r="A6" s="25"/>
      <c r="B6" s="56" t="s">
        <v>169</v>
      </c>
      <c r="C6" s="33">
        <v>36747</v>
      </c>
      <c r="D6" s="33">
        <v>45924</v>
      </c>
      <c r="E6" s="33">
        <v>35196</v>
      </c>
      <c r="F6" s="32">
        <v>64541</v>
      </c>
      <c r="G6" s="33">
        <v>58441</v>
      </c>
      <c r="H6" s="34">
        <v>59441</v>
      </c>
      <c r="I6" s="33">
        <v>5200</v>
      </c>
      <c r="J6" s="33">
        <v>5486</v>
      </c>
      <c r="K6" s="33">
        <v>5777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170</v>
      </c>
      <c r="C7" s="33">
        <v>945</v>
      </c>
      <c r="D7" s="33">
        <v>934</v>
      </c>
      <c r="E7" s="33">
        <v>0</v>
      </c>
      <c r="F7" s="32">
        <v>1035</v>
      </c>
      <c r="G7" s="33">
        <v>485</v>
      </c>
      <c r="H7" s="34">
        <v>485</v>
      </c>
      <c r="I7" s="33">
        <v>510</v>
      </c>
      <c r="J7" s="33">
        <v>540</v>
      </c>
      <c r="K7" s="33">
        <v>570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74758</v>
      </c>
      <c r="D19" s="46">
        <f t="shared" ref="D19:K19" si="1">SUM(D4:D18)</f>
        <v>88858</v>
      </c>
      <c r="E19" s="46">
        <f t="shared" si="1"/>
        <v>44792</v>
      </c>
      <c r="F19" s="47">
        <f t="shared" si="1"/>
        <v>110250</v>
      </c>
      <c r="G19" s="46">
        <f t="shared" si="1"/>
        <v>166750</v>
      </c>
      <c r="H19" s="48">
        <f t="shared" si="1"/>
        <v>211750</v>
      </c>
      <c r="I19" s="46">
        <f t="shared" si="1"/>
        <v>180095</v>
      </c>
      <c r="J19" s="46">
        <f t="shared" si="1"/>
        <v>106649</v>
      </c>
      <c r="K19" s="46">
        <f t="shared" si="1"/>
        <v>112508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</row>
    <row r="4" spans="1:27" s="23" customFormat="1" ht="12.75" customHeight="1" x14ac:dyDescent="0.25">
      <c r="A4" s="18"/>
      <c r="B4" s="19" t="s">
        <v>6</v>
      </c>
      <c r="C4" s="20">
        <f>SUM(C5:C7)</f>
        <v>42758</v>
      </c>
      <c r="D4" s="20">
        <f t="shared" ref="D4:K4" si="0">SUM(D5:D7)</f>
        <v>54858</v>
      </c>
      <c r="E4" s="20">
        <f t="shared" si="0"/>
        <v>39320</v>
      </c>
      <c r="F4" s="21">
        <f t="shared" si="0"/>
        <v>72190</v>
      </c>
      <c r="G4" s="20">
        <f t="shared" si="0"/>
        <v>128390</v>
      </c>
      <c r="H4" s="22">
        <f t="shared" si="0"/>
        <v>173390</v>
      </c>
      <c r="I4" s="20">
        <f t="shared" si="0"/>
        <v>140008</v>
      </c>
      <c r="J4" s="20">
        <f t="shared" si="0"/>
        <v>62069</v>
      </c>
      <c r="K4" s="20">
        <f t="shared" si="0"/>
        <v>65565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3932</v>
      </c>
      <c r="D5" s="28">
        <v>5006</v>
      </c>
      <c r="E5" s="28">
        <v>3431</v>
      </c>
      <c r="F5" s="27">
        <v>4110</v>
      </c>
      <c r="G5" s="28">
        <v>5110</v>
      </c>
      <c r="H5" s="29">
        <v>5110</v>
      </c>
      <c r="I5" s="28">
        <v>5610</v>
      </c>
      <c r="J5" s="28">
        <v>5940</v>
      </c>
      <c r="K5" s="29">
        <v>6365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38826</v>
      </c>
      <c r="D6" s="33">
        <v>49852</v>
      </c>
      <c r="E6" s="33">
        <v>35889</v>
      </c>
      <c r="F6" s="32">
        <v>68080</v>
      </c>
      <c r="G6" s="33">
        <v>123280</v>
      </c>
      <c r="H6" s="34">
        <v>168280</v>
      </c>
      <c r="I6" s="33">
        <v>134398</v>
      </c>
      <c r="J6" s="33">
        <v>56129</v>
      </c>
      <c r="K6" s="34">
        <v>59200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30</v>
      </c>
      <c r="G8" s="20">
        <f t="shared" si="1"/>
        <v>280</v>
      </c>
      <c r="H8" s="22">
        <f t="shared" si="1"/>
        <v>280</v>
      </c>
      <c r="I8" s="20">
        <f t="shared" si="1"/>
        <v>35</v>
      </c>
      <c r="J8" s="20">
        <f t="shared" si="1"/>
        <v>40</v>
      </c>
      <c r="K8" s="20">
        <f t="shared" si="1"/>
        <v>42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30</v>
      </c>
      <c r="G15" s="36">
        <v>280</v>
      </c>
      <c r="H15" s="37">
        <v>280</v>
      </c>
      <c r="I15" s="36">
        <v>35</v>
      </c>
      <c r="J15" s="36">
        <v>40</v>
      </c>
      <c r="K15" s="37">
        <v>42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32000</v>
      </c>
      <c r="D16" s="20">
        <f t="shared" ref="D16:K16" si="2">SUM(D17:D23)</f>
        <v>34000</v>
      </c>
      <c r="E16" s="20">
        <f t="shared" si="2"/>
        <v>5472</v>
      </c>
      <c r="F16" s="21">
        <f t="shared" si="2"/>
        <v>38030</v>
      </c>
      <c r="G16" s="20">
        <f t="shared" si="2"/>
        <v>38080</v>
      </c>
      <c r="H16" s="22">
        <f t="shared" si="2"/>
        <v>38080</v>
      </c>
      <c r="I16" s="20">
        <f t="shared" si="2"/>
        <v>40052</v>
      </c>
      <c r="J16" s="20">
        <f t="shared" si="2"/>
        <v>44540</v>
      </c>
      <c r="K16" s="20">
        <f t="shared" si="2"/>
        <v>46901</v>
      </c>
    </row>
    <row r="17" spans="1:11" s="14" customFormat="1" ht="12.75" customHeight="1" x14ac:dyDescent="0.25">
      <c r="A17" s="25"/>
      <c r="B17" s="26" t="s">
        <v>22</v>
      </c>
      <c r="C17" s="27">
        <v>32000</v>
      </c>
      <c r="D17" s="28">
        <v>34000</v>
      </c>
      <c r="E17" s="28">
        <v>5461</v>
      </c>
      <c r="F17" s="27">
        <v>38000</v>
      </c>
      <c r="G17" s="28">
        <v>38000</v>
      </c>
      <c r="H17" s="29">
        <v>38000</v>
      </c>
      <c r="I17" s="28">
        <v>40052</v>
      </c>
      <c r="J17" s="28">
        <v>44540</v>
      </c>
      <c r="K17" s="29">
        <v>46901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11</v>
      </c>
      <c r="F18" s="32">
        <v>30</v>
      </c>
      <c r="G18" s="33">
        <v>80</v>
      </c>
      <c r="H18" s="34">
        <v>80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74758</v>
      </c>
      <c r="D26" s="46">
        <f t="shared" ref="D26:K26" si="3">+D4+D8+D16+D24</f>
        <v>88858</v>
      </c>
      <c r="E26" s="46">
        <f t="shared" si="3"/>
        <v>44792</v>
      </c>
      <c r="F26" s="47">
        <f t="shared" si="3"/>
        <v>110250</v>
      </c>
      <c r="G26" s="46">
        <f t="shared" si="3"/>
        <v>166750</v>
      </c>
      <c r="H26" s="48">
        <f t="shared" si="3"/>
        <v>211750</v>
      </c>
      <c r="I26" s="46">
        <f t="shared" si="3"/>
        <v>180095</v>
      </c>
      <c r="J26" s="46">
        <f t="shared" si="3"/>
        <v>106649</v>
      </c>
      <c r="K26" s="46">
        <f t="shared" si="3"/>
        <v>112508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171</v>
      </c>
      <c r="I3" s="174"/>
      <c r="J3" s="175"/>
      <c r="K3" s="17" t="s">
        <v>172</v>
      </c>
      <c r="L3" s="17" t="s">
        <v>174</v>
      </c>
      <c r="M3" s="17" t="s">
        <v>173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112742</v>
      </c>
      <c r="F9" s="72">
        <f t="shared" ref="F9:M9" si="1">F10+F19</f>
        <v>168026</v>
      </c>
      <c r="G9" s="72">
        <f t="shared" si="1"/>
        <v>184041</v>
      </c>
      <c r="H9" s="73">
        <f t="shared" si="1"/>
        <v>202416</v>
      </c>
      <c r="I9" s="72">
        <f t="shared" si="1"/>
        <v>202416</v>
      </c>
      <c r="J9" s="74">
        <f t="shared" si="1"/>
        <v>202416</v>
      </c>
      <c r="K9" s="72">
        <f t="shared" si="1"/>
        <v>216432</v>
      </c>
      <c r="L9" s="72">
        <f t="shared" si="1"/>
        <v>229689</v>
      </c>
      <c r="M9" s="72">
        <f t="shared" si="1"/>
        <v>241173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112742</v>
      </c>
      <c r="F10" s="100">
        <f t="shared" ref="F10:M10" si="2">SUM(F11:F13)</f>
        <v>168026</v>
      </c>
      <c r="G10" s="100">
        <f t="shared" si="2"/>
        <v>184041</v>
      </c>
      <c r="H10" s="101">
        <f t="shared" si="2"/>
        <v>202416</v>
      </c>
      <c r="I10" s="100">
        <f t="shared" si="2"/>
        <v>202416</v>
      </c>
      <c r="J10" s="102">
        <f t="shared" si="2"/>
        <v>202416</v>
      </c>
      <c r="K10" s="100">
        <f t="shared" si="2"/>
        <v>216432</v>
      </c>
      <c r="L10" s="100">
        <f t="shared" si="2"/>
        <v>229689</v>
      </c>
      <c r="M10" s="100">
        <f t="shared" si="2"/>
        <v>241173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112742</v>
      </c>
      <c r="F13" s="86">
        <v>168026</v>
      </c>
      <c r="G13" s="86">
        <v>184041</v>
      </c>
      <c r="H13" s="87">
        <v>202416</v>
      </c>
      <c r="I13" s="86">
        <v>202416</v>
      </c>
      <c r="J13" s="88">
        <v>202416</v>
      </c>
      <c r="K13" s="86">
        <v>216432</v>
      </c>
      <c r="L13" s="86">
        <v>229689</v>
      </c>
      <c r="M13" s="86">
        <v>241173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1328</v>
      </c>
      <c r="F15" s="79">
        <v>2172</v>
      </c>
      <c r="G15" s="79">
        <v>3603</v>
      </c>
      <c r="H15" s="80">
        <v>3396</v>
      </c>
      <c r="I15" s="79">
        <v>3396</v>
      </c>
      <c r="J15" s="81">
        <v>3396</v>
      </c>
      <c r="K15" s="79">
        <v>3800</v>
      </c>
      <c r="L15" s="79">
        <v>3815</v>
      </c>
      <c r="M15" s="81">
        <v>4006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111392</v>
      </c>
      <c r="F16" s="86">
        <v>165659</v>
      </c>
      <c r="G16" s="86">
        <v>180295</v>
      </c>
      <c r="H16" s="87">
        <v>198985</v>
      </c>
      <c r="I16" s="86">
        <v>198985</v>
      </c>
      <c r="J16" s="88">
        <v>198985</v>
      </c>
      <c r="K16" s="86">
        <v>212592</v>
      </c>
      <c r="L16" s="86">
        <v>225832</v>
      </c>
      <c r="M16" s="88">
        <v>237123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22</v>
      </c>
      <c r="F17" s="86">
        <v>195</v>
      </c>
      <c r="G17" s="86">
        <v>23</v>
      </c>
      <c r="H17" s="87">
        <v>35</v>
      </c>
      <c r="I17" s="86">
        <v>35</v>
      </c>
      <c r="J17" s="88">
        <v>35</v>
      </c>
      <c r="K17" s="86">
        <v>40</v>
      </c>
      <c r="L17" s="86">
        <v>42</v>
      </c>
      <c r="M17" s="88">
        <v>44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6424</v>
      </c>
      <c r="F31" s="131">
        <f t="shared" ref="F31:M31" si="4">SUM(F32:F34)</f>
        <v>0</v>
      </c>
      <c r="G31" s="131">
        <f t="shared" si="4"/>
        <v>54</v>
      </c>
      <c r="H31" s="132">
        <f t="shared" si="4"/>
        <v>3528</v>
      </c>
      <c r="I31" s="131">
        <f t="shared" si="4"/>
        <v>3528</v>
      </c>
      <c r="J31" s="133">
        <f t="shared" si="4"/>
        <v>3528</v>
      </c>
      <c r="K31" s="131">
        <f t="shared" si="4"/>
        <v>3704</v>
      </c>
      <c r="L31" s="131">
        <f t="shared" si="4"/>
        <v>3889</v>
      </c>
      <c r="M31" s="131">
        <f t="shared" si="4"/>
        <v>4083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6424</v>
      </c>
      <c r="F34" s="93">
        <v>0</v>
      </c>
      <c r="G34" s="93">
        <v>54</v>
      </c>
      <c r="H34" s="94">
        <v>3528</v>
      </c>
      <c r="I34" s="93">
        <v>3528</v>
      </c>
      <c r="J34" s="95">
        <v>3528</v>
      </c>
      <c r="K34" s="93">
        <v>3704</v>
      </c>
      <c r="L34" s="93">
        <v>3889</v>
      </c>
      <c r="M34" s="93">
        <v>4083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5288</v>
      </c>
      <c r="F36" s="72">
        <f t="shared" ref="F36:M36" si="5">SUM(F37:F38)</f>
        <v>3718</v>
      </c>
      <c r="G36" s="72">
        <f t="shared" si="5"/>
        <v>989</v>
      </c>
      <c r="H36" s="73">
        <f t="shared" si="5"/>
        <v>6400</v>
      </c>
      <c r="I36" s="72">
        <f t="shared" si="5"/>
        <v>6400</v>
      </c>
      <c r="J36" s="74">
        <f t="shared" si="5"/>
        <v>6400</v>
      </c>
      <c r="K36" s="72">
        <f t="shared" si="5"/>
        <v>5700</v>
      </c>
      <c r="L36" s="72">
        <f t="shared" si="5"/>
        <v>5800</v>
      </c>
      <c r="M36" s="72">
        <f t="shared" si="5"/>
        <v>6091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5288</v>
      </c>
      <c r="F38" s="93">
        <v>3718</v>
      </c>
      <c r="G38" s="93">
        <v>989</v>
      </c>
      <c r="H38" s="94">
        <v>6400</v>
      </c>
      <c r="I38" s="93">
        <v>6400</v>
      </c>
      <c r="J38" s="95">
        <v>6400</v>
      </c>
      <c r="K38" s="93">
        <v>5700</v>
      </c>
      <c r="L38" s="93">
        <v>5800</v>
      </c>
      <c r="M38" s="93">
        <v>6091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10603</v>
      </c>
      <c r="F39" s="72">
        <v>4167</v>
      </c>
      <c r="G39" s="72">
        <v>3125</v>
      </c>
      <c r="H39" s="73">
        <v>7500</v>
      </c>
      <c r="I39" s="72">
        <v>7500</v>
      </c>
      <c r="J39" s="74">
        <v>7500</v>
      </c>
      <c r="K39" s="72">
        <v>5000</v>
      </c>
      <c r="L39" s="72">
        <v>3000</v>
      </c>
      <c r="M39" s="72">
        <v>3149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135057</v>
      </c>
      <c r="F40" s="46">
        <f t="shared" ref="F40:M40" si="6">F4+F9+F21+F29+F31+F36+F39</f>
        <v>175911</v>
      </c>
      <c r="G40" s="46">
        <f t="shared" si="6"/>
        <v>188209</v>
      </c>
      <c r="H40" s="47">
        <f t="shared" si="6"/>
        <v>219844</v>
      </c>
      <c r="I40" s="46">
        <f t="shared" si="6"/>
        <v>219844</v>
      </c>
      <c r="J40" s="48">
        <f t="shared" si="6"/>
        <v>219844</v>
      </c>
      <c r="K40" s="46">
        <f t="shared" si="6"/>
        <v>230836</v>
      </c>
      <c r="L40" s="46">
        <f t="shared" si="6"/>
        <v>242378</v>
      </c>
      <c r="M40" s="46">
        <f t="shared" si="6"/>
        <v>254496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171</v>
      </c>
      <c r="I3" s="174"/>
      <c r="J3" s="175"/>
      <c r="K3" s="17" t="s">
        <v>172</v>
      </c>
      <c r="L3" s="17" t="s">
        <v>174</v>
      </c>
      <c r="M3" s="17" t="s">
        <v>173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1168818</v>
      </c>
      <c r="F4" s="72">
        <f t="shared" ref="F4:M4" si="0">F5+F8+F47</f>
        <v>1409678</v>
      </c>
      <c r="G4" s="72">
        <f t="shared" si="0"/>
        <v>1235333</v>
      </c>
      <c r="H4" s="73">
        <f t="shared" si="0"/>
        <v>1638167</v>
      </c>
      <c r="I4" s="72">
        <f t="shared" si="0"/>
        <v>1609980</v>
      </c>
      <c r="J4" s="74">
        <f t="shared" si="0"/>
        <v>1686980</v>
      </c>
      <c r="K4" s="72">
        <f t="shared" si="0"/>
        <v>1685396</v>
      </c>
      <c r="L4" s="72">
        <f t="shared" si="0"/>
        <v>1642258</v>
      </c>
      <c r="M4" s="72">
        <f t="shared" si="0"/>
        <v>1766942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575508</v>
      </c>
      <c r="F5" s="100">
        <f t="shared" ref="F5:M5" si="1">SUM(F6:F7)</f>
        <v>658381</v>
      </c>
      <c r="G5" s="100">
        <f t="shared" si="1"/>
        <v>639821</v>
      </c>
      <c r="H5" s="101">
        <f t="shared" si="1"/>
        <v>739385</v>
      </c>
      <c r="I5" s="100">
        <f t="shared" si="1"/>
        <v>717885</v>
      </c>
      <c r="J5" s="102">
        <f t="shared" si="1"/>
        <v>739385</v>
      </c>
      <c r="K5" s="100">
        <f t="shared" si="1"/>
        <v>804635</v>
      </c>
      <c r="L5" s="100">
        <f t="shared" si="1"/>
        <v>844853</v>
      </c>
      <c r="M5" s="100">
        <f t="shared" si="1"/>
        <v>891631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478258</v>
      </c>
      <c r="F6" s="79">
        <v>571316</v>
      </c>
      <c r="G6" s="79">
        <v>535488</v>
      </c>
      <c r="H6" s="80">
        <v>632547</v>
      </c>
      <c r="I6" s="79">
        <v>611547</v>
      </c>
      <c r="J6" s="81">
        <v>633047</v>
      </c>
      <c r="K6" s="79">
        <v>687125</v>
      </c>
      <c r="L6" s="79">
        <v>722628</v>
      </c>
      <c r="M6" s="79">
        <v>763077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97250</v>
      </c>
      <c r="F7" s="93">
        <v>87065</v>
      </c>
      <c r="G7" s="93">
        <v>104333</v>
      </c>
      <c r="H7" s="94">
        <v>106838</v>
      </c>
      <c r="I7" s="93">
        <v>106338</v>
      </c>
      <c r="J7" s="95">
        <v>106338</v>
      </c>
      <c r="K7" s="93">
        <v>117510</v>
      </c>
      <c r="L7" s="93">
        <v>122225</v>
      </c>
      <c r="M7" s="93">
        <v>128554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593310</v>
      </c>
      <c r="F8" s="100">
        <f t="shared" ref="F8:M8" si="2">SUM(F9:F46)</f>
        <v>751297</v>
      </c>
      <c r="G8" s="100">
        <f t="shared" si="2"/>
        <v>595512</v>
      </c>
      <c r="H8" s="101">
        <f t="shared" si="2"/>
        <v>898782</v>
      </c>
      <c r="I8" s="100">
        <f t="shared" si="2"/>
        <v>892095</v>
      </c>
      <c r="J8" s="102">
        <f t="shared" si="2"/>
        <v>947595</v>
      </c>
      <c r="K8" s="100">
        <f t="shared" si="2"/>
        <v>880761</v>
      </c>
      <c r="L8" s="100">
        <f t="shared" si="2"/>
        <v>797405</v>
      </c>
      <c r="M8" s="100">
        <f t="shared" si="2"/>
        <v>875311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220</v>
      </c>
      <c r="F9" s="79">
        <v>1005</v>
      </c>
      <c r="G9" s="79">
        <v>172</v>
      </c>
      <c r="H9" s="80">
        <v>403</v>
      </c>
      <c r="I9" s="79">
        <v>403</v>
      </c>
      <c r="J9" s="81">
        <v>403</v>
      </c>
      <c r="K9" s="79">
        <v>430</v>
      </c>
      <c r="L9" s="79">
        <v>455</v>
      </c>
      <c r="M9" s="79">
        <v>482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2671</v>
      </c>
      <c r="F10" s="86">
        <v>4664</v>
      </c>
      <c r="G10" s="86">
        <v>3030</v>
      </c>
      <c r="H10" s="87">
        <v>3523</v>
      </c>
      <c r="I10" s="86">
        <v>2723</v>
      </c>
      <c r="J10" s="88">
        <v>3023</v>
      </c>
      <c r="K10" s="86">
        <v>3483</v>
      </c>
      <c r="L10" s="86">
        <v>3739</v>
      </c>
      <c r="M10" s="86">
        <v>3946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4699</v>
      </c>
      <c r="F11" s="86">
        <v>4557</v>
      </c>
      <c r="G11" s="86">
        <v>1790</v>
      </c>
      <c r="H11" s="87">
        <v>8822</v>
      </c>
      <c r="I11" s="86">
        <v>7619</v>
      </c>
      <c r="J11" s="88">
        <v>8822</v>
      </c>
      <c r="K11" s="86">
        <v>9189</v>
      </c>
      <c r="L11" s="86">
        <v>10031</v>
      </c>
      <c r="M11" s="86">
        <v>10580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8088</v>
      </c>
      <c r="F12" s="86">
        <v>10285</v>
      </c>
      <c r="G12" s="86">
        <v>13739</v>
      </c>
      <c r="H12" s="87">
        <v>11995</v>
      </c>
      <c r="I12" s="86">
        <v>14495</v>
      </c>
      <c r="J12" s="88">
        <v>15495</v>
      </c>
      <c r="K12" s="86">
        <v>13152</v>
      </c>
      <c r="L12" s="86">
        <v>16131</v>
      </c>
      <c r="M12" s="86">
        <v>16800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509</v>
      </c>
      <c r="F13" s="86">
        <v>850</v>
      </c>
      <c r="G13" s="86">
        <v>665</v>
      </c>
      <c r="H13" s="87">
        <v>800</v>
      </c>
      <c r="I13" s="86">
        <v>800</v>
      </c>
      <c r="J13" s="88">
        <v>800</v>
      </c>
      <c r="K13" s="86">
        <v>900</v>
      </c>
      <c r="L13" s="86">
        <v>963</v>
      </c>
      <c r="M13" s="86">
        <v>1014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1089</v>
      </c>
      <c r="F14" s="86">
        <v>2245</v>
      </c>
      <c r="G14" s="86">
        <v>1020</v>
      </c>
      <c r="H14" s="87">
        <v>1555</v>
      </c>
      <c r="I14" s="86">
        <v>1255</v>
      </c>
      <c r="J14" s="88">
        <v>1555</v>
      </c>
      <c r="K14" s="86">
        <v>2018</v>
      </c>
      <c r="L14" s="86">
        <v>2145</v>
      </c>
      <c r="M14" s="86">
        <v>2259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11862</v>
      </c>
      <c r="F15" s="86">
        <v>12982</v>
      </c>
      <c r="G15" s="86">
        <v>7747</v>
      </c>
      <c r="H15" s="87">
        <v>17756</v>
      </c>
      <c r="I15" s="86">
        <v>13156</v>
      </c>
      <c r="J15" s="88">
        <v>14256</v>
      </c>
      <c r="K15" s="86">
        <v>15206</v>
      </c>
      <c r="L15" s="86">
        <v>16085</v>
      </c>
      <c r="M15" s="86">
        <v>17108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1089</v>
      </c>
      <c r="F16" s="86">
        <v>1200</v>
      </c>
      <c r="G16" s="86">
        <v>806</v>
      </c>
      <c r="H16" s="87">
        <v>600</v>
      </c>
      <c r="I16" s="86">
        <v>342</v>
      </c>
      <c r="J16" s="88">
        <v>600</v>
      </c>
      <c r="K16" s="86">
        <v>650</v>
      </c>
      <c r="L16" s="86">
        <v>700</v>
      </c>
      <c r="M16" s="86">
        <v>790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40891</v>
      </c>
      <c r="F17" s="86">
        <v>36611</v>
      </c>
      <c r="G17" s="86">
        <v>27539</v>
      </c>
      <c r="H17" s="87">
        <v>42388</v>
      </c>
      <c r="I17" s="86">
        <v>35953</v>
      </c>
      <c r="J17" s="88">
        <v>38888</v>
      </c>
      <c r="K17" s="86">
        <v>38491</v>
      </c>
      <c r="L17" s="86">
        <v>40785</v>
      </c>
      <c r="M17" s="86">
        <v>42907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33321</v>
      </c>
      <c r="F18" s="86">
        <v>22888</v>
      </c>
      <c r="G18" s="86">
        <v>29268</v>
      </c>
      <c r="H18" s="87">
        <v>18746</v>
      </c>
      <c r="I18" s="86">
        <v>14746</v>
      </c>
      <c r="J18" s="88">
        <v>18746</v>
      </c>
      <c r="K18" s="86">
        <v>20391</v>
      </c>
      <c r="L18" s="86">
        <v>20984</v>
      </c>
      <c r="M18" s="86">
        <v>21507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2080</v>
      </c>
      <c r="I19" s="86">
        <v>2080</v>
      </c>
      <c r="J19" s="88">
        <v>2080</v>
      </c>
      <c r="K19" s="86">
        <v>2194</v>
      </c>
      <c r="L19" s="86">
        <v>2323</v>
      </c>
      <c r="M19" s="86">
        <v>4445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2241</v>
      </c>
      <c r="F21" s="86">
        <v>2894</v>
      </c>
      <c r="G21" s="86">
        <v>15607</v>
      </c>
      <c r="H21" s="87">
        <v>70021</v>
      </c>
      <c r="I21" s="86">
        <v>55871</v>
      </c>
      <c r="J21" s="88">
        <v>70021</v>
      </c>
      <c r="K21" s="86">
        <v>3500</v>
      </c>
      <c r="L21" s="86">
        <v>3745</v>
      </c>
      <c r="M21" s="86">
        <v>3943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211770</v>
      </c>
      <c r="F22" s="86">
        <v>377038</v>
      </c>
      <c r="G22" s="86">
        <v>204769</v>
      </c>
      <c r="H22" s="87">
        <v>346258</v>
      </c>
      <c r="I22" s="86">
        <v>409058</v>
      </c>
      <c r="J22" s="88">
        <v>425858</v>
      </c>
      <c r="K22" s="86">
        <v>446514</v>
      </c>
      <c r="L22" s="86">
        <v>339760</v>
      </c>
      <c r="M22" s="86">
        <v>388027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40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1280</v>
      </c>
      <c r="F25" s="86">
        <v>10</v>
      </c>
      <c r="G25" s="86">
        <v>11</v>
      </c>
      <c r="H25" s="87">
        <v>0</v>
      </c>
      <c r="I25" s="86">
        <v>-700</v>
      </c>
      <c r="J25" s="88">
        <v>-700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147</v>
      </c>
      <c r="F29" s="86">
        <v>279</v>
      </c>
      <c r="G29" s="86">
        <v>90</v>
      </c>
      <c r="H29" s="87">
        <v>268</v>
      </c>
      <c r="I29" s="86">
        <v>268</v>
      </c>
      <c r="J29" s="88">
        <v>268</v>
      </c>
      <c r="K29" s="86">
        <v>65</v>
      </c>
      <c r="L29" s="86">
        <v>97</v>
      </c>
      <c r="M29" s="86">
        <v>103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14918</v>
      </c>
      <c r="F30" s="86">
        <v>16967</v>
      </c>
      <c r="G30" s="86">
        <v>22046</v>
      </c>
      <c r="H30" s="87">
        <v>37326</v>
      </c>
      <c r="I30" s="86">
        <v>35326</v>
      </c>
      <c r="J30" s="88">
        <v>35326</v>
      </c>
      <c r="K30" s="86">
        <v>37269</v>
      </c>
      <c r="L30" s="86">
        <v>39468</v>
      </c>
      <c r="M30" s="86">
        <v>43876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68</v>
      </c>
      <c r="F31" s="86">
        <v>440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31780</v>
      </c>
      <c r="F32" s="86">
        <v>18344</v>
      </c>
      <c r="G32" s="86">
        <v>23098</v>
      </c>
      <c r="H32" s="87">
        <v>29181</v>
      </c>
      <c r="I32" s="86">
        <v>13381</v>
      </c>
      <c r="J32" s="88">
        <v>18381</v>
      </c>
      <c r="K32" s="86">
        <v>32965</v>
      </c>
      <c r="L32" s="86">
        <v>34409</v>
      </c>
      <c r="M32" s="86">
        <v>36232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107</v>
      </c>
      <c r="F33" s="86">
        <v>80</v>
      </c>
      <c r="G33" s="86">
        <v>5</v>
      </c>
      <c r="H33" s="87">
        <v>88</v>
      </c>
      <c r="I33" s="86">
        <v>88</v>
      </c>
      <c r="J33" s="88">
        <v>88</v>
      </c>
      <c r="K33" s="86">
        <v>93</v>
      </c>
      <c r="L33" s="86">
        <v>158</v>
      </c>
      <c r="M33" s="86">
        <v>166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1096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25453</v>
      </c>
      <c r="F37" s="86">
        <v>22370</v>
      </c>
      <c r="G37" s="86">
        <v>13575</v>
      </c>
      <c r="H37" s="87">
        <v>30355</v>
      </c>
      <c r="I37" s="86">
        <v>29545</v>
      </c>
      <c r="J37" s="88">
        <v>29855</v>
      </c>
      <c r="K37" s="86">
        <v>35934</v>
      </c>
      <c r="L37" s="86">
        <v>36863</v>
      </c>
      <c r="M37" s="86">
        <v>39108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5331</v>
      </c>
      <c r="F38" s="86">
        <v>8931</v>
      </c>
      <c r="G38" s="86">
        <v>6269</v>
      </c>
      <c r="H38" s="87">
        <v>13787</v>
      </c>
      <c r="I38" s="86">
        <v>13487</v>
      </c>
      <c r="J38" s="88">
        <v>13687</v>
      </c>
      <c r="K38" s="86">
        <v>14744</v>
      </c>
      <c r="L38" s="86">
        <v>15922</v>
      </c>
      <c r="M38" s="86">
        <v>17230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47773</v>
      </c>
      <c r="F39" s="86">
        <v>52846</v>
      </c>
      <c r="G39" s="86">
        <v>38859</v>
      </c>
      <c r="H39" s="87">
        <v>25641</v>
      </c>
      <c r="I39" s="86">
        <v>22941</v>
      </c>
      <c r="J39" s="88">
        <v>23141</v>
      </c>
      <c r="K39" s="86">
        <v>34427</v>
      </c>
      <c r="L39" s="86">
        <v>36738</v>
      </c>
      <c r="M39" s="86">
        <v>39134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71656</v>
      </c>
      <c r="F40" s="86">
        <v>84453</v>
      </c>
      <c r="G40" s="86">
        <v>98493</v>
      </c>
      <c r="H40" s="87">
        <v>112979</v>
      </c>
      <c r="I40" s="86">
        <v>104179</v>
      </c>
      <c r="J40" s="88">
        <v>108979</v>
      </c>
      <c r="K40" s="86">
        <v>102834</v>
      </c>
      <c r="L40" s="86">
        <v>105427</v>
      </c>
      <c r="M40" s="86">
        <v>111350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320</v>
      </c>
      <c r="G41" s="86">
        <v>892</v>
      </c>
      <c r="H41" s="87">
        <v>516</v>
      </c>
      <c r="I41" s="86">
        <v>516</v>
      </c>
      <c r="J41" s="88">
        <v>516</v>
      </c>
      <c r="K41" s="86">
        <v>130</v>
      </c>
      <c r="L41" s="86">
        <v>142</v>
      </c>
      <c r="M41" s="86">
        <v>149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31993</v>
      </c>
      <c r="F42" s="86">
        <v>37423</v>
      </c>
      <c r="G42" s="86">
        <v>35070</v>
      </c>
      <c r="H42" s="87">
        <v>39366</v>
      </c>
      <c r="I42" s="86">
        <v>38129</v>
      </c>
      <c r="J42" s="88">
        <v>38829</v>
      </c>
      <c r="K42" s="86">
        <v>40312</v>
      </c>
      <c r="L42" s="86">
        <v>42411</v>
      </c>
      <c r="M42" s="86">
        <v>44737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2303</v>
      </c>
      <c r="F43" s="86">
        <v>13719</v>
      </c>
      <c r="G43" s="86">
        <v>7468</v>
      </c>
      <c r="H43" s="87">
        <v>8698</v>
      </c>
      <c r="I43" s="86">
        <v>8148</v>
      </c>
      <c r="J43" s="88">
        <v>8698</v>
      </c>
      <c r="K43" s="86">
        <v>9800</v>
      </c>
      <c r="L43" s="86">
        <v>10459</v>
      </c>
      <c r="M43" s="86">
        <v>11014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41943</v>
      </c>
      <c r="F44" s="86">
        <v>17367</v>
      </c>
      <c r="G44" s="86">
        <v>41928</v>
      </c>
      <c r="H44" s="87">
        <v>75310</v>
      </c>
      <c r="I44" s="86">
        <v>67966</v>
      </c>
      <c r="J44" s="88">
        <v>69660</v>
      </c>
      <c r="K44" s="86">
        <v>15715</v>
      </c>
      <c r="L44" s="86">
        <v>17089</v>
      </c>
      <c r="M44" s="86">
        <v>18008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108</v>
      </c>
      <c r="F45" s="86">
        <v>435</v>
      </c>
      <c r="G45" s="86">
        <v>460</v>
      </c>
      <c r="H45" s="87">
        <v>320</v>
      </c>
      <c r="I45" s="86">
        <v>320</v>
      </c>
      <c r="J45" s="88">
        <v>320</v>
      </c>
      <c r="K45" s="86">
        <v>355</v>
      </c>
      <c r="L45" s="86">
        <v>376</v>
      </c>
      <c r="M45" s="86">
        <v>396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54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615747</v>
      </c>
      <c r="F51" s="72">
        <f t="shared" ref="F51:M51" si="4">F52+F59+F62+F63+F64+F72+F73</f>
        <v>834387</v>
      </c>
      <c r="G51" s="72">
        <f t="shared" si="4"/>
        <v>764520</v>
      </c>
      <c r="H51" s="73">
        <f t="shared" si="4"/>
        <v>886407</v>
      </c>
      <c r="I51" s="72">
        <f t="shared" si="4"/>
        <v>891420</v>
      </c>
      <c r="J51" s="74">
        <f t="shared" si="4"/>
        <v>882420</v>
      </c>
      <c r="K51" s="72">
        <f t="shared" si="4"/>
        <v>896940</v>
      </c>
      <c r="L51" s="72">
        <f t="shared" si="4"/>
        <v>943922</v>
      </c>
      <c r="M51" s="72">
        <f t="shared" si="4"/>
        <v>993743.09009375004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72718</v>
      </c>
      <c r="F52" s="79">
        <f t="shared" ref="F52:M52" si="5">F53+F56</f>
        <v>160192</v>
      </c>
      <c r="G52" s="79">
        <f t="shared" si="5"/>
        <v>106140</v>
      </c>
      <c r="H52" s="80">
        <f t="shared" si="5"/>
        <v>203511</v>
      </c>
      <c r="I52" s="79">
        <f t="shared" si="5"/>
        <v>158709</v>
      </c>
      <c r="J52" s="81">
        <f t="shared" si="5"/>
        <v>148709</v>
      </c>
      <c r="K52" s="79">
        <f t="shared" si="5"/>
        <v>146991</v>
      </c>
      <c r="L52" s="79">
        <f t="shared" si="5"/>
        <v>153480</v>
      </c>
      <c r="M52" s="79">
        <f t="shared" si="5"/>
        <v>164527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72718</v>
      </c>
      <c r="F56" s="100">
        <f t="shared" ref="F56:M56" si="7">SUM(F57:F58)</f>
        <v>160192</v>
      </c>
      <c r="G56" s="100">
        <f t="shared" si="7"/>
        <v>106140</v>
      </c>
      <c r="H56" s="101">
        <f t="shared" si="7"/>
        <v>203511</v>
      </c>
      <c r="I56" s="100">
        <f t="shared" si="7"/>
        <v>158709</v>
      </c>
      <c r="J56" s="102">
        <f t="shared" si="7"/>
        <v>148709</v>
      </c>
      <c r="K56" s="100">
        <f t="shared" si="7"/>
        <v>146991</v>
      </c>
      <c r="L56" s="100">
        <f t="shared" si="7"/>
        <v>153480</v>
      </c>
      <c r="M56" s="100">
        <f t="shared" si="7"/>
        <v>164527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72718</v>
      </c>
      <c r="F58" s="93">
        <v>160192</v>
      </c>
      <c r="G58" s="93">
        <v>106140</v>
      </c>
      <c r="H58" s="94">
        <v>203511</v>
      </c>
      <c r="I58" s="93">
        <v>158709</v>
      </c>
      <c r="J58" s="95">
        <v>148709</v>
      </c>
      <c r="K58" s="93">
        <v>146991</v>
      </c>
      <c r="L58" s="93">
        <v>153480</v>
      </c>
      <c r="M58" s="93">
        <v>164527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1500</v>
      </c>
      <c r="G59" s="100">
        <f t="shared" si="8"/>
        <v>2204</v>
      </c>
      <c r="H59" s="101">
        <f t="shared" si="8"/>
        <v>2300</v>
      </c>
      <c r="I59" s="100">
        <f t="shared" si="8"/>
        <v>2300</v>
      </c>
      <c r="J59" s="102">
        <f t="shared" si="8"/>
        <v>2300</v>
      </c>
      <c r="K59" s="100">
        <f t="shared" si="8"/>
        <v>2491</v>
      </c>
      <c r="L59" s="100">
        <f t="shared" si="8"/>
        <v>2628</v>
      </c>
      <c r="M59" s="100">
        <f t="shared" si="8"/>
        <v>2767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1500</v>
      </c>
      <c r="G61" s="93">
        <v>2204</v>
      </c>
      <c r="H61" s="94">
        <v>2300</v>
      </c>
      <c r="I61" s="93">
        <v>2300</v>
      </c>
      <c r="J61" s="95">
        <v>2300</v>
      </c>
      <c r="K61" s="93">
        <v>2491</v>
      </c>
      <c r="L61" s="93">
        <v>2628</v>
      </c>
      <c r="M61" s="93">
        <v>2767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530986</v>
      </c>
      <c r="F64" s="93">
        <f t="shared" ref="F64:M64" si="9">F65+F68</f>
        <v>663489</v>
      </c>
      <c r="G64" s="93">
        <f t="shared" si="9"/>
        <v>649252</v>
      </c>
      <c r="H64" s="94">
        <f t="shared" si="9"/>
        <v>672380</v>
      </c>
      <c r="I64" s="93">
        <f t="shared" si="9"/>
        <v>700338</v>
      </c>
      <c r="J64" s="95">
        <f t="shared" si="9"/>
        <v>701338</v>
      </c>
      <c r="K64" s="93">
        <f t="shared" si="9"/>
        <v>735675</v>
      </c>
      <c r="L64" s="93">
        <f t="shared" si="9"/>
        <v>775290</v>
      </c>
      <c r="M64" s="93">
        <f t="shared" si="9"/>
        <v>813178.09009375004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530416</v>
      </c>
      <c r="F65" s="100">
        <f t="shared" ref="F65:M65" si="10">SUM(F66:F67)</f>
        <v>663489</v>
      </c>
      <c r="G65" s="100">
        <f t="shared" si="10"/>
        <v>649223</v>
      </c>
      <c r="H65" s="101">
        <f t="shared" si="10"/>
        <v>672380</v>
      </c>
      <c r="I65" s="100">
        <f t="shared" si="10"/>
        <v>700338</v>
      </c>
      <c r="J65" s="102">
        <f t="shared" si="10"/>
        <v>701338</v>
      </c>
      <c r="K65" s="100">
        <f t="shared" si="10"/>
        <v>735675</v>
      </c>
      <c r="L65" s="100">
        <f t="shared" si="10"/>
        <v>775290</v>
      </c>
      <c r="M65" s="100">
        <f t="shared" si="10"/>
        <v>813178.09009375004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524416</v>
      </c>
      <c r="F66" s="79">
        <v>663489</v>
      </c>
      <c r="G66" s="79">
        <v>649223</v>
      </c>
      <c r="H66" s="80">
        <v>672380</v>
      </c>
      <c r="I66" s="79">
        <v>700338</v>
      </c>
      <c r="J66" s="81">
        <v>701338</v>
      </c>
      <c r="K66" s="79">
        <v>735675</v>
      </c>
      <c r="L66" s="79">
        <v>775290</v>
      </c>
      <c r="M66" s="81">
        <v>813178.09009375004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6000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570</v>
      </c>
      <c r="F68" s="86">
        <f t="shared" ref="F68:M68" si="11">SUM(F69:F70)</f>
        <v>0</v>
      </c>
      <c r="G68" s="86">
        <f t="shared" si="11"/>
        <v>29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570</v>
      </c>
      <c r="F70" s="93">
        <v>0</v>
      </c>
      <c r="G70" s="93">
        <v>29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12043</v>
      </c>
      <c r="F73" s="86">
        <f t="shared" ref="F73:M73" si="12">SUM(F74:F75)</f>
        <v>9206</v>
      </c>
      <c r="G73" s="86">
        <f t="shared" si="12"/>
        <v>6924</v>
      </c>
      <c r="H73" s="87">
        <f t="shared" si="12"/>
        <v>8216</v>
      </c>
      <c r="I73" s="86">
        <f t="shared" si="12"/>
        <v>30073</v>
      </c>
      <c r="J73" s="88">
        <f t="shared" si="12"/>
        <v>30073</v>
      </c>
      <c r="K73" s="86">
        <f t="shared" si="12"/>
        <v>11783</v>
      </c>
      <c r="L73" s="86">
        <f t="shared" si="12"/>
        <v>12524</v>
      </c>
      <c r="M73" s="86">
        <f t="shared" si="12"/>
        <v>13271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12043</v>
      </c>
      <c r="F74" s="79">
        <v>9206</v>
      </c>
      <c r="G74" s="79">
        <v>6924</v>
      </c>
      <c r="H74" s="80">
        <v>8216</v>
      </c>
      <c r="I74" s="79">
        <v>30073</v>
      </c>
      <c r="J74" s="81">
        <v>30073</v>
      </c>
      <c r="K74" s="79">
        <v>8947</v>
      </c>
      <c r="L74" s="79">
        <v>9461</v>
      </c>
      <c r="M74" s="79">
        <v>9963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2836</v>
      </c>
      <c r="L75" s="93">
        <v>3063</v>
      </c>
      <c r="M75" s="93">
        <v>3308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740143</v>
      </c>
      <c r="F77" s="72">
        <f t="shared" ref="F77:M77" si="13">F78+F81+F84+F85+F86+F87+F88</f>
        <v>646339</v>
      </c>
      <c r="G77" s="72">
        <f t="shared" si="13"/>
        <v>460303</v>
      </c>
      <c r="H77" s="73">
        <f t="shared" si="13"/>
        <v>868925</v>
      </c>
      <c r="I77" s="72">
        <f t="shared" si="13"/>
        <v>1113046</v>
      </c>
      <c r="J77" s="74">
        <f t="shared" si="13"/>
        <v>1187046</v>
      </c>
      <c r="K77" s="72">
        <f t="shared" si="13"/>
        <v>1225104</v>
      </c>
      <c r="L77" s="72">
        <f t="shared" si="13"/>
        <v>1155247</v>
      </c>
      <c r="M77" s="72">
        <f t="shared" si="13"/>
        <v>1221411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727422</v>
      </c>
      <c r="F78" s="100">
        <f t="shared" ref="F78:M78" si="14">SUM(F79:F80)</f>
        <v>616838</v>
      </c>
      <c r="G78" s="100">
        <f t="shared" si="14"/>
        <v>406322</v>
      </c>
      <c r="H78" s="101">
        <f t="shared" si="14"/>
        <v>856103</v>
      </c>
      <c r="I78" s="100">
        <f t="shared" si="14"/>
        <v>1041799</v>
      </c>
      <c r="J78" s="102">
        <f t="shared" si="14"/>
        <v>1101799</v>
      </c>
      <c r="K78" s="100">
        <f t="shared" si="14"/>
        <v>1172136</v>
      </c>
      <c r="L78" s="100">
        <f t="shared" si="14"/>
        <v>1099574</v>
      </c>
      <c r="M78" s="100">
        <f t="shared" si="14"/>
        <v>1153780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95133</v>
      </c>
      <c r="F79" s="79">
        <v>96099</v>
      </c>
      <c r="G79" s="79">
        <v>62374</v>
      </c>
      <c r="H79" s="80">
        <v>84680</v>
      </c>
      <c r="I79" s="79">
        <v>56749</v>
      </c>
      <c r="J79" s="81">
        <v>121749</v>
      </c>
      <c r="K79" s="79">
        <v>482171</v>
      </c>
      <c r="L79" s="79">
        <v>319014</v>
      </c>
      <c r="M79" s="79">
        <v>331752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632289</v>
      </c>
      <c r="F80" s="93">
        <v>520739</v>
      </c>
      <c r="G80" s="93">
        <v>343948</v>
      </c>
      <c r="H80" s="94">
        <v>771423</v>
      </c>
      <c r="I80" s="93">
        <v>985050</v>
      </c>
      <c r="J80" s="95">
        <v>980050</v>
      </c>
      <c r="K80" s="93">
        <v>689965</v>
      </c>
      <c r="L80" s="93">
        <v>780560</v>
      </c>
      <c r="M80" s="93">
        <v>822028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12721</v>
      </c>
      <c r="F81" s="86">
        <f t="shared" ref="F81:M81" si="15">SUM(F82:F83)</f>
        <v>29501</v>
      </c>
      <c r="G81" s="86">
        <f t="shared" si="15"/>
        <v>53981</v>
      </c>
      <c r="H81" s="87">
        <f t="shared" si="15"/>
        <v>12822</v>
      </c>
      <c r="I81" s="86">
        <f t="shared" si="15"/>
        <v>71247</v>
      </c>
      <c r="J81" s="88">
        <f t="shared" si="15"/>
        <v>85247</v>
      </c>
      <c r="K81" s="86">
        <f t="shared" si="15"/>
        <v>52968</v>
      </c>
      <c r="L81" s="86">
        <f t="shared" si="15"/>
        <v>55673</v>
      </c>
      <c r="M81" s="86">
        <f t="shared" si="15"/>
        <v>67631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9189</v>
      </c>
      <c r="F82" s="79">
        <v>22078</v>
      </c>
      <c r="G82" s="79">
        <v>49671</v>
      </c>
      <c r="H82" s="80">
        <v>6250</v>
      </c>
      <c r="I82" s="79">
        <v>61145</v>
      </c>
      <c r="J82" s="81">
        <v>75645</v>
      </c>
      <c r="K82" s="79">
        <v>45373</v>
      </c>
      <c r="L82" s="79">
        <v>46577</v>
      </c>
      <c r="M82" s="79">
        <v>58000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3532</v>
      </c>
      <c r="F83" s="93">
        <v>7423</v>
      </c>
      <c r="G83" s="93">
        <v>4310</v>
      </c>
      <c r="H83" s="94">
        <v>6572</v>
      </c>
      <c r="I83" s="93">
        <v>10102</v>
      </c>
      <c r="J83" s="95">
        <v>9602</v>
      </c>
      <c r="K83" s="93">
        <v>7595</v>
      </c>
      <c r="L83" s="93">
        <v>9096</v>
      </c>
      <c r="M83" s="93">
        <v>9631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2524708</v>
      </c>
      <c r="F92" s="46">
        <f t="shared" ref="F92:M92" si="16">F4+F51+F77+F90</f>
        <v>2890404</v>
      </c>
      <c r="G92" s="46">
        <f t="shared" si="16"/>
        <v>2460156</v>
      </c>
      <c r="H92" s="47">
        <f t="shared" si="16"/>
        <v>3393499</v>
      </c>
      <c r="I92" s="46">
        <f t="shared" si="16"/>
        <v>3614446</v>
      </c>
      <c r="J92" s="48">
        <f t="shared" si="16"/>
        <v>3756446</v>
      </c>
      <c r="K92" s="46">
        <f t="shared" si="16"/>
        <v>3807440</v>
      </c>
      <c r="L92" s="46">
        <f t="shared" si="16"/>
        <v>3741427</v>
      </c>
      <c r="M92" s="46">
        <f t="shared" si="16"/>
        <v>3982096.09009375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171</v>
      </c>
      <c r="I3" s="174"/>
      <c r="J3" s="175"/>
      <c r="K3" s="17" t="s">
        <v>172</v>
      </c>
      <c r="L3" s="17" t="s">
        <v>174</v>
      </c>
      <c r="M3" s="17" t="s">
        <v>173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110042</v>
      </c>
      <c r="F4" s="72">
        <f t="shared" ref="F4:M4" si="0">F5+F8+F47</f>
        <v>134844</v>
      </c>
      <c r="G4" s="72">
        <f t="shared" si="0"/>
        <v>135045</v>
      </c>
      <c r="H4" s="73">
        <f t="shared" si="0"/>
        <v>175538</v>
      </c>
      <c r="I4" s="72">
        <f t="shared" si="0"/>
        <v>172251</v>
      </c>
      <c r="J4" s="74">
        <f t="shared" si="0"/>
        <v>179251</v>
      </c>
      <c r="K4" s="72">
        <f t="shared" si="0"/>
        <v>188321</v>
      </c>
      <c r="L4" s="72">
        <f t="shared" si="0"/>
        <v>208953</v>
      </c>
      <c r="M4" s="72">
        <f t="shared" si="0"/>
        <v>224483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72345</v>
      </c>
      <c r="F5" s="100">
        <f t="shared" ref="F5:M5" si="1">SUM(F6:F7)</f>
        <v>85480</v>
      </c>
      <c r="G5" s="100">
        <f t="shared" si="1"/>
        <v>86128</v>
      </c>
      <c r="H5" s="101">
        <f t="shared" si="1"/>
        <v>99913</v>
      </c>
      <c r="I5" s="100">
        <f t="shared" si="1"/>
        <v>99913</v>
      </c>
      <c r="J5" s="102">
        <f t="shared" si="1"/>
        <v>99913</v>
      </c>
      <c r="K5" s="100">
        <f t="shared" si="1"/>
        <v>107849</v>
      </c>
      <c r="L5" s="100">
        <f t="shared" si="1"/>
        <v>120299</v>
      </c>
      <c r="M5" s="100">
        <f t="shared" si="1"/>
        <v>130823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62811</v>
      </c>
      <c r="F6" s="79">
        <v>75345</v>
      </c>
      <c r="G6" s="79">
        <v>74621</v>
      </c>
      <c r="H6" s="80">
        <v>88447</v>
      </c>
      <c r="I6" s="79">
        <v>88447</v>
      </c>
      <c r="J6" s="81">
        <v>88447</v>
      </c>
      <c r="K6" s="79">
        <v>95326</v>
      </c>
      <c r="L6" s="79">
        <v>107022</v>
      </c>
      <c r="M6" s="79">
        <v>116991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9534</v>
      </c>
      <c r="F7" s="93">
        <v>10135</v>
      </c>
      <c r="G7" s="93">
        <v>11507</v>
      </c>
      <c r="H7" s="94">
        <v>11466</v>
      </c>
      <c r="I7" s="93">
        <v>11466</v>
      </c>
      <c r="J7" s="95">
        <v>11466</v>
      </c>
      <c r="K7" s="93">
        <v>12523</v>
      </c>
      <c r="L7" s="93">
        <v>13277</v>
      </c>
      <c r="M7" s="93">
        <v>13832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37697</v>
      </c>
      <c r="F8" s="100">
        <f t="shared" ref="F8:M8" si="2">SUM(F9:F46)</f>
        <v>49364</v>
      </c>
      <c r="G8" s="100">
        <f t="shared" si="2"/>
        <v>48917</v>
      </c>
      <c r="H8" s="101">
        <f t="shared" si="2"/>
        <v>75625</v>
      </c>
      <c r="I8" s="100">
        <f t="shared" si="2"/>
        <v>72338</v>
      </c>
      <c r="J8" s="102">
        <f t="shared" si="2"/>
        <v>79338</v>
      </c>
      <c r="K8" s="100">
        <f t="shared" si="2"/>
        <v>80472</v>
      </c>
      <c r="L8" s="100">
        <f t="shared" si="2"/>
        <v>88654</v>
      </c>
      <c r="M8" s="100">
        <f t="shared" si="2"/>
        <v>93660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78</v>
      </c>
      <c r="F9" s="79">
        <v>120</v>
      </c>
      <c r="G9" s="79">
        <v>109</v>
      </c>
      <c r="H9" s="80">
        <v>166</v>
      </c>
      <c r="I9" s="79">
        <v>166</v>
      </c>
      <c r="J9" s="81">
        <v>166</v>
      </c>
      <c r="K9" s="79">
        <v>174</v>
      </c>
      <c r="L9" s="79">
        <v>184</v>
      </c>
      <c r="M9" s="79">
        <v>194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1478</v>
      </c>
      <c r="F10" s="86">
        <v>1543</v>
      </c>
      <c r="G10" s="86">
        <v>781</v>
      </c>
      <c r="H10" s="87">
        <v>900</v>
      </c>
      <c r="I10" s="86">
        <v>600</v>
      </c>
      <c r="J10" s="88">
        <v>900</v>
      </c>
      <c r="K10" s="86">
        <v>1100</v>
      </c>
      <c r="L10" s="86">
        <v>1224</v>
      </c>
      <c r="M10" s="86">
        <v>1289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4606</v>
      </c>
      <c r="F11" s="86">
        <v>1618</v>
      </c>
      <c r="G11" s="86">
        <v>248</v>
      </c>
      <c r="H11" s="87">
        <v>6449</v>
      </c>
      <c r="I11" s="86">
        <v>5246</v>
      </c>
      <c r="J11" s="88">
        <v>6449</v>
      </c>
      <c r="K11" s="86">
        <v>6651</v>
      </c>
      <c r="L11" s="86">
        <v>7345</v>
      </c>
      <c r="M11" s="86">
        <v>7734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7698</v>
      </c>
      <c r="F12" s="86">
        <v>10285</v>
      </c>
      <c r="G12" s="86">
        <v>12521</v>
      </c>
      <c r="H12" s="87">
        <v>11995</v>
      </c>
      <c r="I12" s="86">
        <v>14495</v>
      </c>
      <c r="J12" s="88">
        <v>15495</v>
      </c>
      <c r="K12" s="86">
        <v>13152</v>
      </c>
      <c r="L12" s="86">
        <v>16131</v>
      </c>
      <c r="M12" s="86">
        <v>16800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509</v>
      </c>
      <c r="F13" s="86">
        <v>850</v>
      </c>
      <c r="G13" s="86">
        <v>665</v>
      </c>
      <c r="H13" s="87">
        <v>800</v>
      </c>
      <c r="I13" s="86">
        <v>800</v>
      </c>
      <c r="J13" s="88">
        <v>800</v>
      </c>
      <c r="K13" s="86">
        <v>900</v>
      </c>
      <c r="L13" s="86">
        <v>963</v>
      </c>
      <c r="M13" s="86">
        <v>1014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738</v>
      </c>
      <c r="F14" s="86">
        <v>1008</v>
      </c>
      <c r="G14" s="86">
        <v>520</v>
      </c>
      <c r="H14" s="87">
        <v>516</v>
      </c>
      <c r="I14" s="86">
        <v>216</v>
      </c>
      <c r="J14" s="88">
        <v>516</v>
      </c>
      <c r="K14" s="86">
        <v>754</v>
      </c>
      <c r="L14" s="86">
        <v>804</v>
      </c>
      <c r="M14" s="86">
        <v>846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4882</v>
      </c>
      <c r="F15" s="86">
        <v>2705</v>
      </c>
      <c r="G15" s="86">
        <v>2209</v>
      </c>
      <c r="H15" s="87">
        <v>4922</v>
      </c>
      <c r="I15" s="86">
        <v>4422</v>
      </c>
      <c r="J15" s="88">
        <v>4922</v>
      </c>
      <c r="K15" s="86">
        <v>5200</v>
      </c>
      <c r="L15" s="86">
        <v>5504</v>
      </c>
      <c r="M15" s="86">
        <v>5835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729</v>
      </c>
      <c r="F16" s="86">
        <v>1200</v>
      </c>
      <c r="G16" s="86">
        <v>775</v>
      </c>
      <c r="H16" s="87">
        <v>600</v>
      </c>
      <c r="I16" s="86">
        <v>342</v>
      </c>
      <c r="J16" s="88">
        <v>600</v>
      </c>
      <c r="K16" s="86">
        <v>650</v>
      </c>
      <c r="L16" s="86">
        <v>700</v>
      </c>
      <c r="M16" s="86">
        <v>790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103</v>
      </c>
      <c r="F17" s="86">
        <v>464</v>
      </c>
      <c r="G17" s="86">
        <v>1820</v>
      </c>
      <c r="H17" s="87">
        <v>750</v>
      </c>
      <c r="I17" s="86">
        <v>-185</v>
      </c>
      <c r="J17" s="88">
        <v>750</v>
      </c>
      <c r="K17" s="86">
        <v>800</v>
      </c>
      <c r="L17" s="86">
        <v>861</v>
      </c>
      <c r="M17" s="86">
        <v>936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2053</v>
      </c>
      <c r="F21" s="86">
        <v>2769</v>
      </c>
      <c r="G21" s="86">
        <v>6304</v>
      </c>
      <c r="H21" s="87">
        <v>3300</v>
      </c>
      <c r="I21" s="86">
        <v>3150</v>
      </c>
      <c r="J21" s="88">
        <v>3300</v>
      </c>
      <c r="K21" s="86">
        <v>3500</v>
      </c>
      <c r="L21" s="86">
        <v>3745</v>
      </c>
      <c r="M21" s="86">
        <v>3943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829</v>
      </c>
      <c r="F22" s="86">
        <v>1424</v>
      </c>
      <c r="G22" s="86">
        <v>766</v>
      </c>
      <c r="H22" s="87">
        <v>1476</v>
      </c>
      <c r="I22" s="86">
        <v>1176</v>
      </c>
      <c r="J22" s="88">
        <v>1476</v>
      </c>
      <c r="K22" s="86">
        <v>1559</v>
      </c>
      <c r="L22" s="86">
        <v>1652</v>
      </c>
      <c r="M22" s="86">
        <v>1750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40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40</v>
      </c>
      <c r="F29" s="86">
        <v>94</v>
      </c>
      <c r="G29" s="86">
        <v>39</v>
      </c>
      <c r="H29" s="87">
        <v>61</v>
      </c>
      <c r="I29" s="86">
        <v>61</v>
      </c>
      <c r="J29" s="88">
        <v>61</v>
      </c>
      <c r="K29" s="86">
        <v>65</v>
      </c>
      <c r="L29" s="86">
        <v>79</v>
      </c>
      <c r="M29" s="86">
        <v>84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27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</v>
      </c>
      <c r="F32" s="86">
        <v>92</v>
      </c>
      <c r="G32" s="86">
        <v>5</v>
      </c>
      <c r="H32" s="87">
        <v>100</v>
      </c>
      <c r="I32" s="86">
        <v>100</v>
      </c>
      <c r="J32" s="88">
        <v>100</v>
      </c>
      <c r="K32" s="86">
        <v>120</v>
      </c>
      <c r="L32" s="86">
        <v>143</v>
      </c>
      <c r="M32" s="86">
        <v>151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93</v>
      </c>
      <c r="F33" s="86">
        <v>80</v>
      </c>
      <c r="G33" s="86">
        <v>0</v>
      </c>
      <c r="H33" s="87">
        <v>88</v>
      </c>
      <c r="I33" s="86">
        <v>88</v>
      </c>
      <c r="J33" s="88">
        <v>88</v>
      </c>
      <c r="K33" s="86">
        <v>93</v>
      </c>
      <c r="L33" s="86">
        <v>158</v>
      </c>
      <c r="M33" s="86">
        <v>166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3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233</v>
      </c>
      <c r="F37" s="86">
        <v>803</v>
      </c>
      <c r="G37" s="86">
        <v>233</v>
      </c>
      <c r="H37" s="87">
        <v>540</v>
      </c>
      <c r="I37" s="86">
        <v>230</v>
      </c>
      <c r="J37" s="88">
        <v>540</v>
      </c>
      <c r="K37" s="86">
        <v>623</v>
      </c>
      <c r="L37" s="86">
        <v>711</v>
      </c>
      <c r="M37" s="86">
        <v>747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3133</v>
      </c>
      <c r="F38" s="86">
        <v>3844</v>
      </c>
      <c r="G38" s="86">
        <v>3435</v>
      </c>
      <c r="H38" s="87">
        <v>4159</v>
      </c>
      <c r="I38" s="86">
        <v>4159</v>
      </c>
      <c r="J38" s="88">
        <v>4159</v>
      </c>
      <c r="K38" s="86">
        <v>4376</v>
      </c>
      <c r="L38" s="86">
        <v>4952</v>
      </c>
      <c r="M38" s="86">
        <v>5366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2211</v>
      </c>
      <c r="F39" s="86">
        <v>2664</v>
      </c>
      <c r="G39" s="86">
        <v>1497</v>
      </c>
      <c r="H39" s="87">
        <v>1600</v>
      </c>
      <c r="I39" s="86">
        <v>1600</v>
      </c>
      <c r="J39" s="88">
        <v>1600</v>
      </c>
      <c r="K39" s="86">
        <v>1817</v>
      </c>
      <c r="L39" s="86">
        <v>1944</v>
      </c>
      <c r="M39" s="86">
        <v>2047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636</v>
      </c>
      <c r="F40" s="86">
        <v>1332</v>
      </c>
      <c r="G40" s="86">
        <v>3036</v>
      </c>
      <c r="H40" s="87">
        <v>1600</v>
      </c>
      <c r="I40" s="86">
        <v>1600</v>
      </c>
      <c r="J40" s="88">
        <v>1600</v>
      </c>
      <c r="K40" s="86">
        <v>1700</v>
      </c>
      <c r="L40" s="86">
        <v>1857</v>
      </c>
      <c r="M40" s="86">
        <v>2166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20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3644</v>
      </c>
      <c r="F42" s="86">
        <v>6762</v>
      </c>
      <c r="G42" s="86">
        <v>5495</v>
      </c>
      <c r="H42" s="87">
        <v>24323</v>
      </c>
      <c r="I42" s="86">
        <v>23836</v>
      </c>
      <c r="J42" s="88">
        <v>24536</v>
      </c>
      <c r="K42" s="86">
        <v>24853</v>
      </c>
      <c r="L42" s="86">
        <v>26015</v>
      </c>
      <c r="M42" s="86">
        <v>27394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2303</v>
      </c>
      <c r="F43" s="86">
        <v>5141</v>
      </c>
      <c r="G43" s="86">
        <v>4984</v>
      </c>
      <c r="H43" s="87">
        <v>7000</v>
      </c>
      <c r="I43" s="86">
        <v>6450</v>
      </c>
      <c r="J43" s="88">
        <v>7000</v>
      </c>
      <c r="K43" s="86">
        <v>8000</v>
      </c>
      <c r="L43" s="86">
        <v>8560</v>
      </c>
      <c r="M43" s="86">
        <v>9014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1558</v>
      </c>
      <c r="F44" s="86">
        <v>4303</v>
      </c>
      <c r="G44" s="86">
        <v>3117</v>
      </c>
      <c r="H44" s="87">
        <v>4200</v>
      </c>
      <c r="I44" s="86">
        <v>3706</v>
      </c>
      <c r="J44" s="88">
        <v>4200</v>
      </c>
      <c r="K44" s="86">
        <v>4300</v>
      </c>
      <c r="L44" s="86">
        <v>5031</v>
      </c>
      <c r="M44" s="86">
        <v>5298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108</v>
      </c>
      <c r="F45" s="86">
        <v>149</v>
      </c>
      <c r="G45" s="86">
        <v>355</v>
      </c>
      <c r="H45" s="87">
        <v>80</v>
      </c>
      <c r="I45" s="86">
        <v>80</v>
      </c>
      <c r="J45" s="88">
        <v>80</v>
      </c>
      <c r="K45" s="86">
        <v>85</v>
      </c>
      <c r="L45" s="86">
        <v>91</v>
      </c>
      <c r="M45" s="86">
        <v>96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54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513</v>
      </c>
      <c r="F51" s="72">
        <f t="shared" ref="F51:M51" si="4">F52+F59+F62+F63+F64+F72+F73</f>
        <v>464</v>
      </c>
      <c r="G51" s="72">
        <f t="shared" si="4"/>
        <v>223</v>
      </c>
      <c r="H51" s="73">
        <f t="shared" si="4"/>
        <v>536</v>
      </c>
      <c r="I51" s="72">
        <f t="shared" si="4"/>
        <v>443</v>
      </c>
      <c r="J51" s="74">
        <f t="shared" si="4"/>
        <v>443</v>
      </c>
      <c r="K51" s="72">
        <f t="shared" si="4"/>
        <v>3535</v>
      </c>
      <c r="L51" s="72">
        <f t="shared" si="4"/>
        <v>3807</v>
      </c>
      <c r="M51" s="72">
        <f t="shared" si="4"/>
        <v>4091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513</v>
      </c>
      <c r="F73" s="86">
        <f t="shared" ref="F73:M73" si="12">SUM(F74:F75)</f>
        <v>464</v>
      </c>
      <c r="G73" s="86">
        <f t="shared" si="12"/>
        <v>223</v>
      </c>
      <c r="H73" s="87">
        <f t="shared" si="12"/>
        <v>536</v>
      </c>
      <c r="I73" s="86">
        <f t="shared" si="12"/>
        <v>443</v>
      </c>
      <c r="J73" s="88">
        <f t="shared" si="12"/>
        <v>443</v>
      </c>
      <c r="K73" s="86">
        <f t="shared" si="12"/>
        <v>3535</v>
      </c>
      <c r="L73" s="86">
        <f t="shared" si="12"/>
        <v>3807</v>
      </c>
      <c r="M73" s="86">
        <f t="shared" si="12"/>
        <v>4091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513</v>
      </c>
      <c r="F74" s="79">
        <v>464</v>
      </c>
      <c r="G74" s="79">
        <v>223</v>
      </c>
      <c r="H74" s="80">
        <v>536</v>
      </c>
      <c r="I74" s="79">
        <v>443</v>
      </c>
      <c r="J74" s="81">
        <v>443</v>
      </c>
      <c r="K74" s="79">
        <v>699</v>
      </c>
      <c r="L74" s="79">
        <v>744</v>
      </c>
      <c r="M74" s="79">
        <v>783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2836</v>
      </c>
      <c r="L75" s="93">
        <v>3063</v>
      </c>
      <c r="M75" s="93">
        <v>3308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2633</v>
      </c>
      <c r="F77" s="72">
        <f t="shared" ref="F77:M77" si="13">F78+F81+F84+F85+F86+F87+F88</f>
        <v>3008</v>
      </c>
      <c r="G77" s="72">
        <f t="shared" si="13"/>
        <v>1230</v>
      </c>
      <c r="H77" s="73">
        <f t="shared" si="13"/>
        <v>3285</v>
      </c>
      <c r="I77" s="72">
        <f t="shared" si="13"/>
        <v>1665</v>
      </c>
      <c r="J77" s="74">
        <f t="shared" si="13"/>
        <v>1665</v>
      </c>
      <c r="K77" s="72">
        <f t="shared" si="13"/>
        <v>3578</v>
      </c>
      <c r="L77" s="72">
        <f t="shared" si="13"/>
        <v>4772</v>
      </c>
      <c r="M77" s="72">
        <f t="shared" si="13"/>
        <v>5025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2633</v>
      </c>
      <c r="F81" s="86">
        <f t="shared" ref="F81:M81" si="15">SUM(F82:F83)</f>
        <v>3008</v>
      </c>
      <c r="G81" s="86">
        <f t="shared" si="15"/>
        <v>1230</v>
      </c>
      <c r="H81" s="87">
        <f t="shared" si="15"/>
        <v>3285</v>
      </c>
      <c r="I81" s="86">
        <f t="shared" si="15"/>
        <v>1665</v>
      </c>
      <c r="J81" s="88">
        <f t="shared" si="15"/>
        <v>1665</v>
      </c>
      <c r="K81" s="86">
        <f t="shared" si="15"/>
        <v>3578</v>
      </c>
      <c r="L81" s="86">
        <f t="shared" si="15"/>
        <v>4772</v>
      </c>
      <c r="M81" s="86">
        <f t="shared" si="15"/>
        <v>5025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2633</v>
      </c>
      <c r="F83" s="93">
        <v>3008</v>
      </c>
      <c r="G83" s="93">
        <v>1230</v>
      </c>
      <c r="H83" s="94">
        <v>3285</v>
      </c>
      <c r="I83" s="93">
        <v>1665</v>
      </c>
      <c r="J83" s="95">
        <v>1665</v>
      </c>
      <c r="K83" s="93">
        <v>3578</v>
      </c>
      <c r="L83" s="93">
        <v>4772</v>
      </c>
      <c r="M83" s="93">
        <v>5025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113188</v>
      </c>
      <c r="F92" s="46">
        <f t="shared" ref="F92:M92" si="16">F4+F51+F77+F90</f>
        <v>138316</v>
      </c>
      <c r="G92" s="46">
        <f t="shared" si="16"/>
        <v>136498</v>
      </c>
      <c r="H92" s="47">
        <f t="shared" si="16"/>
        <v>179359</v>
      </c>
      <c r="I92" s="46">
        <f t="shared" si="16"/>
        <v>174359</v>
      </c>
      <c r="J92" s="48">
        <f t="shared" si="16"/>
        <v>181359</v>
      </c>
      <c r="K92" s="46">
        <f t="shared" si="16"/>
        <v>195434</v>
      </c>
      <c r="L92" s="46">
        <f t="shared" si="16"/>
        <v>217532</v>
      </c>
      <c r="M92" s="46">
        <f t="shared" si="16"/>
        <v>233599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171</v>
      </c>
      <c r="I3" s="174"/>
      <c r="J3" s="175"/>
      <c r="K3" s="17" t="s">
        <v>172</v>
      </c>
      <c r="L3" s="17" t="s">
        <v>174</v>
      </c>
      <c r="M3" s="17" t="s">
        <v>173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399060</v>
      </c>
      <c r="F4" s="72">
        <f t="shared" ref="F4:M4" si="0">F5+F8+F47</f>
        <v>465351</v>
      </c>
      <c r="G4" s="72">
        <f t="shared" si="0"/>
        <v>442690</v>
      </c>
      <c r="H4" s="73">
        <f t="shared" si="0"/>
        <v>635162</v>
      </c>
      <c r="I4" s="72">
        <f t="shared" si="0"/>
        <v>555662</v>
      </c>
      <c r="J4" s="74">
        <f t="shared" si="0"/>
        <v>633162</v>
      </c>
      <c r="K4" s="72">
        <f t="shared" si="0"/>
        <v>611442</v>
      </c>
      <c r="L4" s="72">
        <f t="shared" si="0"/>
        <v>613017</v>
      </c>
      <c r="M4" s="72">
        <f t="shared" si="0"/>
        <v>672043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257785</v>
      </c>
      <c r="F5" s="100">
        <f t="shared" ref="F5:M5" si="1">SUM(F6:F7)</f>
        <v>280672</v>
      </c>
      <c r="G5" s="100">
        <f t="shared" si="1"/>
        <v>271517</v>
      </c>
      <c r="H5" s="101">
        <f t="shared" si="1"/>
        <v>307775</v>
      </c>
      <c r="I5" s="100">
        <f t="shared" si="1"/>
        <v>301775</v>
      </c>
      <c r="J5" s="102">
        <f t="shared" si="1"/>
        <v>307775</v>
      </c>
      <c r="K5" s="100">
        <f t="shared" si="1"/>
        <v>344691</v>
      </c>
      <c r="L5" s="100">
        <f t="shared" si="1"/>
        <v>365614</v>
      </c>
      <c r="M5" s="100">
        <f t="shared" si="1"/>
        <v>390069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210935</v>
      </c>
      <c r="F6" s="79">
        <v>248465</v>
      </c>
      <c r="G6" s="79">
        <v>225738</v>
      </c>
      <c r="H6" s="80">
        <v>255118</v>
      </c>
      <c r="I6" s="79">
        <v>249618</v>
      </c>
      <c r="J6" s="81">
        <v>255618</v>
      </c>
      <c r="K6" s="79">
        <v>284954</v>
      </c>
      <c r="L6" s="79">
        <v>302953</v>
      </c>
      <c r="M6" s="79">
        <v>324087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46850</v>
      </c>
      <c r="F7" s="93">
        <v>32207</v>
      </c>
      <c r="G7" s="93">
        <v>45779</v>
      </c>
      <c r="H7" s="94">
        <v>52657</v>
      </c>
      <c r="I7" s="93">
        <v>52157</v>
      </c>
      <c r="J7" s="95">
        <v>52157</v>
      </c>
      <c r="K7" s="93">
        <v>59737</v>
      </c>
      <c r="L7" s="93">
        <v>62661</v>
      </c>
      <c r="M7" s="93">
        <v>65982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141275</v>
      </c>
      <c r="F8" s="100">
        <f t="shared" ref="F8:M8" si="2">SUM(F9:F46)</f>
        <v>184679</v>
      </c>
      <c r="G8" s="100">
        <f t="shared" si="2"/>
        <v>171173</v>
      </c>
      <c r="H8" s="101">
        <f t="shared" si="2"/>
        <v>327387</v>
      </c>
      <c r="I8" s="100">
        <f t="shared" si="2"/>
        <v>253887</v>
      </c>
      <c r="J8" s="102">
        <f t="shared" si="2"/>
        <v>325387</v>
      </c>
      <c r="K8" s="100">
        <f t="shared" si="2"/>
        <v>266751</v>
      </c>
      <c r="L8" s="100">
        <f t="shared" si="2"/>
        <v>247403</v>
      </c>
      <c r="M8" s="100">
        <f t="shared" si="2"/>
        <v>281974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98</v>
      </c>
      <c r="F9" s="79">
        <v>453</v>
      </c>
      <c r="G9" s="79">
        <v>63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683</v>
      </c>
      <c r="F10" s="86">
        <v>1247</v>
      </c>
      <c r="G10" s="86">
        <v>607</v>
      </c>
      <c r="H10" s="87">
        <v>670</v>
      </c>
      <c r="I10" s="86">
        <v>670</v>
      </c>
      <c r="J10" s="88">
        <v>670</v>
      </c>
      <c r="K10" s="86">
        <v>800</v>
      </c>
      <c r="L10" s="86">
        <v>844</v>
      </c>
      <c r="M10" s="86">
        <v>888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41</v>
      </c>
      <c r="F11" s="86">
        <v>822</v>
      </c>
      <c r="G11" s="86">
        <v>345</v>
      </c>
      <c r="H11" s="87">
        <v>110</v>
      </c>
      <c r="I11" s="86">
        <v>110</v>
      </c>
      <c r="J11" s="88">
        <v>110</v>
      </c>
      <c r="K11" s="86">
        <v>150</v>
      </c>
      <c r="L11" s="86">
        <v>158</v>
      </c>
      <c r="M11" s="86">
        <v>166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390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184</v>
      </c>
      <c r="F14" s="86">
        <v>599</v>
      </c>
      <c r="G14" s="86">
        <v>140</v>
      </c>
      <c r="H14" s="87">
        <v>280</v>
      </c>
      <c r="I14" s="86">
        <v>280</v>
      </c>
      <c r="J14" s="88">
        <v>280</v>
      </c>
      <c r="K14" s="86">
        <v>440</v>
      </c>
      <c r="L14" s="86">
        <v>464</v>
      </c>
      <c r="M14" s="86">
        <v>488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1452</v>
      </c>
      <c r="F15" s="86">
        <v>4681</v>
      </c>
      <c r="G15" s="86">
        <v>3189</v>
      </c>
      <c r="H15" s="87">
        <v>3330</v>
      </c>
      <c r="I15" s="86">
        <v>3330</v>
      </c>
      <c r="J15" s="88">
        <v>3330</v>
      </c>
      <c r="K15" s="86">
        <v>3578</v>
      </c>
      <c r="L15" s="86">
        <v>3774</v>
      </c>
      <c r="M15" s="86">
        <v>3977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360</v>
      </c>
      <c r="F16" s="86">
        <v>0</v>
      </c>
      <c r="G16" s="86">
        <v>31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26245</v>
      </c>
      <c r="F17" s="86">
        <v>24239</v>
      </c>
      <c r="G17" s="86">
        <v>10917</v>
      </c>
      <c r="H17" s="87">
        <v>9920</v>
      </c>
      <c r="I17" s="86">
        <v>7920</v>
      </c>
      <c r="J17" s="88">
        <v>9920</v>
      </c>
      <c r="K17" s="86">
        <v>10840</v>
      </c>
      <c r="L17" s="86">
        <v>11029</v>
      </c>
      <c r="M17" s="86">
        <v>11613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3453</v>
      </c>
      <c r="F18" s="86">
        <v>5269</v>
      </c>
      <c r="G18" s="86">
        <v>11127</v>
      </c>
      <c r="H18" s="87">
        <v>9820</v>
      </c>
      <c r="I18" s="86">
        <v>6820</v>
      </c>
      <c r="J18" s="88">
        <v>9820</v>
      </c>
      <c r="K18" s="86">
        <v>10950</v>
      </c>
      <c r="L18" s="86">
        <v>11000</v>
      </c>
      <c r="M18" s="86">
        <v>11583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7935</v>
      </c>
      <c r="H21" s="87">
        <v>66721</v>
      </c>
      <c r="I21" s="86">
        <v>52721</v>
      </c>
      <c r="J21" s="88">
        <v>66721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36887</v>
      </c>
      <c r="F22" s="86">
        <v>60147</v>
      </c>
      <c r="G22" s="86">
        <v>47630</v>
      </c>
      <c r="H22" s="87">
        <v>130720</v>
      </c>
      <c r="I22" s="86">
        <v>85220</v>
      </c>
      <c r="J22" s="88">
        <v>128720</v>
      </c>
      <c r="K22" s="86">
        <v>142963</v>
      </c>
      <c r="L22" s="86">
        <v>121314</v>
      </c>
      <c r="M22" s="86">
        <v>149263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10</v>
      </c>
      <c r="G25" s="86">
        <v>11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75</v>
      </c>
      <c r="F29" s="86">
        <v>77</v>
      </c>
      <c r="G29" s="86">
        <v>19</v>
      </c>
      <c r="H29" s="87">
        <v>93</v>
      </c>
      <c r="I29" s="86">
        <v>93</v>
      </c>
      <c r="J29" s="88">
        <v>93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674</v>
      </c>
      <c r="F30" s="86">
        <v>931</v>
      </c>
      <c r="G30" s="86">
        <v>6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41</v>
      </c>
      <c r="F31" s="86">
        <v>440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18124</v>
      </c>
      <c r="F32" s="86">
        <v>13252</v>
      </c>
      <c r="G32" s="86">
        <v>11408</v>
      </c>
      <c r="H32" s="87">
        <v>10500</v>
      </c>
      <c r="I32" s="86">
        <v>5500</v>
      </c>
      <c r="J32" s="88">
        <v>10500</v>
      </c>
      <c r="K32" s="86">
        <v>12100</v>
      </c>
      <c r="L32" s="86">
        <v>12380</v>
      </c>
      <c r="M32" s="86">
        <v>13035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5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1093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1853</v>
      </c>
      <c r="F37" s="86">
        <v>2971</v>
      </c>
      <c r="G37" s="86">
        <v>1546</v>
      </c>
      <c r="H37" s="87">
        <v>2244</v>
      </c>
      <c r="I37" s="86">
        <v>2244</v>
      </c>
      <c r="J37" s="88">
        <v>2244</v>
      </c>
      <c r="K37" s="86">
        <v>2810</v>
      </c>
      <c r="L37" s="86">
        <v>2964</v>
      </c>
      <c r="M37" s="86">
        <v>3122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732</v>
      </c>
      <c r="F38" s="86">
        <v>1755</v>
      </c>
      <c r="G38" s="86">
        <v>1014</v>
      </c>
      <c r="H38" s="87">
        <v>1540</v>
      </c>
      <c r="I38" s="86">
        <v>1540</v>
      </c>
      <c r="J38" s="88">
        <v>1540</v>
      </c>
      <c r="K38" s="86">
        <v>1830</v>
      </c>
      <c r="L38" s="86">
        <v>1932</v>
      </c>
      <c r="M38" s="86">
        <v>2035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</v>
      </c>
      <c r="F39" s="86">
        <v>459</v>
      </c>
      <c r="G39" s="86">
        <v>665</v>
      </c>
      <c r="H39" s="87">
        <v>230</v>
      </c>
      <c r="I39" s="86">
        <v>230</v>
      </c>
      <c r="J39" s="88">
        <v>230</v>
      </c>
      <c r="K39" s="86">
        <v>300</v>
      </c>
      <c r="L39" s="86">
        <v>316</v>
      </c>
      <c r="M39" s="86">
        <v>332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37624</v>
      </c>
      <c r="F40" s="86">
        <v>55745</v>
      </c>
      <c r="G40" s="86">
        <v>62896</v>
      </c>
      <c r="H40" s="87">
        <v>81589</v>
      </c>
      <c r="I40" s="86">
        <v>77589</v>
      </c>
      <c r="J40" s="88">
        <v>81589</v>
      </c>
      <c r="K40" s="86">
        <v>69611</v>
      </c>
      <c r="L40" s="86">
        <v>70265</v>
      </c>
      <c r="M40" s="86">
        <v>73932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12</v>
      </c>
      <c r="G41" s="86">
        <v>287</v>
      </c>
      <c r="H41" s="87">
        <v>30</v>
      </c>
      <c r="I41" s="86">
        <v>30</v>
      </c>
      <c r="J41" s="88">
        <v>30</v>
      </c>
      <c r="K41" s="86">
        <v>40</v>
      </c>
      <c r="L41" s="86">
        <v>42</v>
      </c>
      <c r="M41" s="86">
        <v>44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5699</v>
      </c>
      <c r="F42" s="86">
        <v>9110</v>
      </c>
      <c r="G42" s="86">
        <v>6742</v>
      </c>
      <c r="H42" s="87">
        <v>6320</v>
      </c>
      <c r="I42" s="86">
        <v>6320</v>
      </c>
      <c r="J42" s="88">
        <v>6320</v>
      </c>
      <c r="K42" s="86">
        <v>6989</v>
      </c>
      <c r="L42" s="86">
        <v>7386</v>
      </c>
      <c r="M42" s="86">
        <v>7775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165</v>
      </c>
      <c r="G43" s="86">
        <v>0</v>
      </c>
      <c r="H43" s="87">
        <v>140</v>
      </c>
      <c r="I43" s="86">
        <v>140</v>
      </c>
      <c r="J43" s="88">
        <v>140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6658</v>
      </c>
      <c r="F44" s="86">
        <v>2083</v>
      </c>
      <c r="G44" s="86">
        <v>3491</v>
      </c>
      <c r="H44" s="87">
        <v>2890</v>
      </c>
      <c r="I44" s="86">
        <v>2890</v>
      </c>
      <c r="J44" s="88">
        <v>2890</v>
      </c>
      <c r="K44" s="86">
        <v>3080</v>
      </c>
      <c r="L44" s="86">
        <v>3250</v>
      </c>
      <c r="M44" s="86">
        <v>3421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212</v>
      </c>
      <c r="G45" s="86">
        <v>6</v>
      </c>
      <c r="H45" s="87">
        <v>240</v>
      </c>
      <c r="I45" s="86">
        <v>240</v>
      </c>
      <c r="J45" s="88">
        <v>240</v>
      </c>
      <c r="K45" s="86">
        <v>270</v>
      </c>
      <c r="L45" s="86">
        <v>285</v>
      </c>
      <c r="M45" s="86">
        <v>300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82264</v>
      </c>
      <c r="F51" s="72">
        <f t="shared" ref="F51:M51" si="4">F52+F59+F62+F63+F64+F72+F73</f>
        <v>164462</v>
      </c>
      <c r="G51" s="72">
        <f t="shared" si="4"/>
        <v>108942</v>
      </c>
      <c r="H51" s="73">
        <f t="shared" si="4"/>
        <v>206500</v>
      </c>
      <c r="I51" s="72">
        <f t="shared" si="4"/>
        <v>182298</v>
      </c>
      <c r="J51" s="74">
        <f t="shared" si="4"/>
        <v>172298</v>
      </c>
      <c r="K51" s="72">
        <f t="shared" si="4"/>
        <v>150221</v>
      </c>
      <c r="L51" s="72">
        <f t="shared" si="4"/>
        <v>156888</v>
      </c>
      <c r="M51" s="72">
        <f t="shared" si="4"/>
        <v>168115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72718</v>
      </c>
      <c r="F52" s="79">
        <f t="shared" ref="F52:M52" si="5">F53+F56</f>
        <v>160192</v>
      </c>
      <c r="G52" s="79">
        <f t="shared" si="5"/>
        <v>106140</v>
      </c>
      <c r="H52" s="80">
        <f t="shared" si="5"/>
        <v>203511</v>
      </c>
      <c r="I52" s="79">
        <f t="shared" si="5"/>
        <v>158709</v>
      </c>
      <c r="J52" s="81">
        <f t="shared" si="5"/>
        <v>148709</v>
      </c>
      <c r="K52" s="79">
        <f t="shared" si="5"/>
        <v>146991</v>
      </c>
      <c r="L52" s="79">
        <f t="shared" si="5"/>
        <v>153480</v>
      </c>
      <c r="M52" s="79">
        <f t="shared" si="5"/>
        <v>164527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72718</v>
      </c>
      <c r="F56" s="93">
        <f t="shared" ref="F56:M56" si="7">SUM(F57:F58)</f>
        <v>160192</v>
      </c>
      <c r="G56" s="93">
        <f t="shared" si="7"/>
        <v>106140</v>
      </c>
      <c r="H56" s="94">
        <f t="shared" si="7"/>
        <v>203511</v>
      </c>
      <c r="I56" s="93">
        <f t="shared" si="7"/>
        <v>158709</v>
      </c>
      <c r="J56" s="95">
        <f t="shared" si="7"/>
        <v>148709</v>
      </c>
      <c r="K56" s="93">
        <f t="shared" si="7"/>
        <v>146991</v>
      </c>
      <c r="L56" s="93">
        <f t="shared" si="7"/>
        <v>153480</v>
      </c>
      <c r="M56" s="93">
        <f t="shared" si="7"/>
        <v>164527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72718</v>
      </c>
      <c r="F58" s="93">
        <v>160192</v>
      </c>
      <c r="G58" s="93">
        <v>106140</v>
      </c>
      <c r="H58" s="94">
        <v>203511</v>
      </c>
      <c r="I58" s="93">
        <v>158709</v>
      </c>
      <c r="J58" s="95">
        <v>148709</v>
      </c>
      <c r="K58" s="93">
        <v>146991</v>
      </c>
      <c r="L58" s="93">
        <v>153480</v>
      </c>
      <c r="M58" s="93">
        <v>164527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9546</v>
      </c>
      <c r="F73" s="86">
        <f t="shared" ref="F73:M73" si="12">SUM(F74:F75)</f>
        <v>4270</v>
      </c>
      <c r="G73" s="86">
        <f t="shared" si="12"/>
        <v>2802</v>
      </c>
      <c r="H73" s="87">
        <f t="shared" si="12"/>
        <v>2989</v>
      </c>
      <c r="I73" s="86">
        <f t="shared" si="12"/>
        <v>23589</v>
      </c>
      <c r="J73" s="88">
        <f t="shared" si="12"/>
        <v>23589</v>
      </c>
      <c r="K73" s="86">
        <f t="shared" si="12"/>
        <v>3230</v>
      </c>
      <c r="L73" s="86">
        <f t="shared" si="12"/>
        <v>3408</v>
      </c>
      <c r="M73" s="86">
        <f t="shared" si="12"/>
        <v>3588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9546</v>
      </c>
      <c r="F74" s="79">
        <v>4270</v>
      </c>
      <c r="G74" s="79">
        <v>2802</v>
      </c>
      <c r="H74" s="80">
        <v>2989</v>
      </c>
      <c r="I74" s="79">
        <v>23589</v>
      </c>
      <c r="J74" s="81">
        <v>23589</v>
      </c>
      <c r="K74" s="79">
        <v>3230</v>
      </c>
      <c r="L74" s="79">
        <v>3408</v>
      </c>
      <c r="M74" s="79">
        <v>3588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95633</v>
      </c>
      <c r="F77" s="72">
        <f t="shared" ref="F77:M77" si="13">F78+F81+F84+F85+F86+F87+F88</f>
        <v>99035</v>
      </c>
      <c r="G77" s="72">
        <f t="shared" si="13"/>
        <v>64042</v>
      </c>
      <c r="H77" s="73">
        <f t="shared" si="13"/>
        <v>85330</v>
      </c>
      <c r="I77" s="72">
        <f t="shared" si="13"/>
        <v>60999</v>
      </c>
      <c r="J77" s="74">
        <f t="shared" si="13"/>
        <v>125499</v>
      </c>
      <c r="K77" s="72">
        <f t="shared" si="13"/>
        <v>483421</v>
      </c>
      <c r="L77" s="72">
        <f t="shared" si="13"/>
        <v>320387</v>
      </c>
      <c r="M77" s="72">
        <f t="shared" si="13"/>
        <v>333250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95133</v>
      </c>
      <c r="F78" s="100">
        <f t="shared" ref="F78:M78" si="14">SUM(F79:F80)</f>
        <v>96099</v>
      </c>
      <c r="G78" s="100">
        <f t="shared" si="14"/>
        <v>62374</v>
      </c>
      <c r="H78" s="101">
        <f t="shared" si="14"/>
        <v>84680</v>
      </c>
      <c r="I78" s="100">
        <f t="shared" si="14"/>
        <v>56749</v>
      </c>
      <c r="J78" s="102">
        <f t="shared" si="14"/>
        <v>121749</v>
      </c>
      <c r="K78" s="100">
        <f t="shared" si="14"/>
        <v>482171</v>
      </c>
      <c r="L78" s="100">
        <f t="shared" si="14"/>
        <v>319014</v>
      </c>
      <c r="M78" s="100">
        <f t="shared" si="14"/>
        <v>331752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95133</v>
      </c>
      <c r="F79" s="79">
        <v>96099</v>
      </c>
      <c r="G79" s="79">
        <v>62374</v>
      </c>
      <c r="H79" s="80">
        <v>84680</v>
      </c>
      <c r="I79" s="79">
        <v>56749</v>
      </c>
      <c r="J79" s="81">
        <v>121749</v>
      </c>
      <c r="K79" s="79">
        <v>482171</v>
      </c>
      <c r="L79" s="79">
        <v>319014</v>
      </c>
      <c r="M79" s="79">
        <v>331752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500</v>
      </c>
      <c r="F81" s="86">
        <f t="shared" ref="F81:M81" si="15">SUM(F82:F83)</f>
        <v>2936</v>
      </c>
      <c r="G81" s="86">
        <f t="shared" si="15"/>
        <v>1668</v>
      </c>
      <c r="H81" s="87">
        <f t="shared" si="15"/>
        <v>650</v>
      </c>
      <c r="I81" s="86">
        <f t="shared" si="15"/>
        <v>4250</v>
      </c>
      <c r="J81" s="88">
        <f t="shared" si="15"/>
        <v>3750</v>
      </c>
      <c r="K81" s="86">
        <f t="shared" si="15"/>
        <v>1250</v>
      </c>
      <c r="L81" s="86">
        <f t="shared" si="15"/>
        <v>1373</v>
      </c>
      <c r="M81" s="86">
        <f t="shared" si="15"/>
        <v>1498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500</v>
      </c>
      <c r="F83" s="93">
        <v>2936</v>
      </c>
      <c r="G83" s="93">
        <v>1668</v>
      </c>
      <c r="H83" s="94">
        <v>650</v>
      </c>
      <c r="I83" s="93">
        <v>4250</v>
      </c>
      <c r="J83" s="95">
        <v>3750</v>
      </c>
      <c r="K83" s="93">
        <v>1250</v>
      </c>
      <c r="L83" s="93">
        <v>1373</v>
      </c>
      <c r="M83" s="93">
        <v>1498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576957</v>
      </c>
      <c r="F92" s="46">
        <f t="shared" ref="F92:M92" si="16">F4+F51+F77+F90</f>
        <v>728848</v>
      </c>
      <c r="G92" s="46">
        <f t="shared" si="16"/>
        <v>615674</v>
      </c>
      <c r="H92" s="47">
        <f t="shared" si="16"/>
        <v>926992</v>
      </c>
      <c r="I92" s="46">
        <f t="shared" si="16"/>
        <v>798959</v>
      </c>
      <c r="J92" s="48">
        <f t="shared" si="16"/>
        <v>930959</v>
      </c>
      <c r="K92" s="46">
        <f t="shared" si="16"/>
        <v>1245084</v>
      </c>
      <c r="L92" s="46">
        <f t="shared" si="16"/>
        <v>1090292</v>
      </c>
      <c r="M92" s="46">
        <f t="shared" si="16"/>
        <v>1173408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171</v>
      </c>
      <c r="I3" s="174"/>
      <c r="J3" s="175"/>
      <c r="K3" s="17" t="s">
        <v>172</v>
      </c>
      <c r="L3" s="17" t="s">
        <v>174</v>
      </c>
      <c r="M3" s="17" t="s">
        <v>173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437316</v>
      </c>
      <c r="F4" s="72">
        <f t="shared" ref="F4:M4" si="0">F5+F8+F47</f>
        <v>551882</v>
      </c>
      <c r="G4" s="72">
        <f t="shared" si="0"/>
        <v>398463</v>
      </c>
      <c r="H4" s="73">
        <f t="shared" si="0"/>
        <v>530536</v>
      </c>
      <c r="I4" s="72">
        <f t="shared" si="0"/>
        <v>534836</v>
      </c>
      <c r="J4" s="74">
        <f t="shared" si="0"/>
        <v>478836</v>
      </c>
      <c r="K4" s="72">
        <f t="shared" si="0"/>
        <v>510711</v>
      </c>
      <c r="L4" s="72">
        <f t="shared" si="0"/>
        <v>509560</v>
      </c>
      <c r="M4" s="72">
        <f t="shared" si="0"/>
        <v>542618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193821</v>
      </c>
      <c r="F5" s="100">
        <f t="shared" ref="F5:M5" si="1">SUM(F6:F7)</f>
        <v>231735</v>
      </c>
      <c r="G5" s="100">
        <f t="shared" si="1"/>
        <v>221272</v>
      </c>
      <c r="H5" s="101">
        <f t="shared" si="1"/>
        <v>265104</v>
      </c>
      <c r="I5" s="100">
        <f t="shared" si="1"/>
        <v>246104</v>
      </c>
      <c r="J5" s="102">
        <f t="shared" si="1"/>
        <v>258104</v>
      </c>
      <c r="K5" s="100">
        <f t="shared" si="1"/>
        <v>277956</v>
      </c>
      <c r="L5" s="100">
        <f t="shared" si="1"/>
        <v>280594</v>
      </c>
      <c r="M5" s="100">
        <f t="shared" si="1"/>
        <v>288130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160547</v>
      </c>
      <c r="F6" s="79">
        <v>196316</v>
      </c>
      <c r="G6" s="79">
        <v>183527</v>
      </c>
      <c r="H6" s="80">
        <v>229234</v>
      </c>
      <c r="I6" s="79">
        <v>210234</v>
      </c>
      <c r="J6" s="81">
        <v>222234</v>
      </c>
      <c r="K6" s="79">
        <v>239935</v>
      </c>
      <c r="L6" s="79">
        <v>241942</v>
      </c>
      <c r="M6" s="79">
        <v>247429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33274</v>
      </c>
      <c r="F7" s="93">
        <v>35419</v>
      </c>
      <c r="G7" s="93">
        <v>37745</v>
      </c>
      <c r="H7" s="94">
        <v>35870</v>
      </c>
      <c r="I7" s="93">
        <v>35870</v>
      </c>
      <c r="J7" s="95">
        <v>35870</v>
      </c>
      <c r="K7" s="93">
        <v>38021</v>
      </c>
      <c r="L7" s="93">
        <v>38652</v>
      </c>
      <c r="M7" s="93">
        <v>40701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243495</v>
      </c>
      <c r="F8" s="100">
        <f t="shared" ref="F8:M8" si="2">SUM(F9:F46)</f>
        <v>320147</v>
      </c>
      <c r="G8" s="100">
        <f t="shared" si="2"/>
        <v>177191</v>
      </c>
      <c r="H8" s="101">
        <f t="shared" si="2"/>
        <v>265432</v>
      </c>
      <c r="I8" s="100">
        <f t="shared" si="2"/>
        <v>288732</v>
      </c>
      <c r="J8" s="102">
        <f t="shared" si="2"/>
        <v>220732</v>
      </c>
      <c r="K8" s="100">
        <f t="shared" si="2"/>
        <v>232755</v>
      </c>
      <c r="L8" s="100">
        <f t="shared" si="2"/>
        <v>228966</v>
      </c>
      <c r="M8" s="100">
        <f t="shared" si="2"/>
        <v>254488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402</v>
      </c>
      <c r="G9" s="79">
        <v>0</v>
      </c>
      <c r="H9" s="80">
        <v>144</v>
      </c>
      <c r="I9" s="79">
        <v>144</v>
      </c>
      <c r="J9" s="81">
        <v>144</v>
      </c>
      <c r="K9" s="79">
        <v>152</v>
      </c>
      <c r="L9" s="79">
        <v>161</v>
      </c>
      <c r="M9" s="79">
        <v>172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389</v>
      </c>
      <c r="F10" s="86">
        <v>1282</v>
      </c>
      <c r="G10" s="86">
        <v>1426</v>
      </c>
      <c r="H10" s="87">
        <v>1534</v>
      </c>
      <c r="I10" s="86">
        <v>1034</v>
      </c>
      <c r="J10" s="88">
        <v>1034</v>
      </c>
      <c r="K10" s="86">
        <v>1091</v>
      </c>
      <c r="L10" s="86">
        <v>1152</v>
      </c>
      <c r="M10" s="86">
        <v>1222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12</v>
      </c>
      <c r="F11" s="86">
        <v>1327</v>
      </c>
      <c r="G11" s="86">
        <v>212</v>
      </c>
      <c r="H11" s="87">
        <v>2066</v>
      </c>
      <c r="I11" s="86">
        <v>2066</v>
      </c>
      <c r="J11" s="88">
        <v>2066</v>
      </c>
      <c r="K11" s="86">
        <v>2180</v>
      </c>
      <c r="L11" s="86">
        <v>2302</v>
      </c>
      <c r="M11" s="86">
        <v>2442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1218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87</v>
      </c>
      <c r="F14" s="86">
        <v>366</v>
      </c>
      <c r="G14" s="86">
        <v>186</v>
      </c>
      <c r="H14" s="87">
        <v>550</v>
      </c>
      <c r="I14" s="86">
        <v>550</v>
      </c>
      <c r="J14" s="88">
        <v>550</v>
      </c>
      <c r="K14" s="86">
        <v>584</v>
      </c>
      <c r="L14" s="86">
        <v>616</v>
      </c>
      <c r="M14" s="86">
        <v>650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3895</v>
      </c>
      <c r="F15" s="86">
        <v>3990</v>
      </c>
      <c r="G15" s="86">
        <v>1993</v>
      </c>
      <c r="H15" s="87">
        <v>8635</v>
      </c>
      <c r="I15" s="86">
        <v>4535</v>
      </c>
      <c r="J15" s="88">
        <v>5135</v>
      </c>
      <c r="K15" s="86">
        <v>5417</v>
      </c>
      <c r="L15" s="86">
        <v>5736</v>
      </c>
      <c r="M15" s="86">
        <v>6168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25</v>
      </c>
      <c r="F17" s="86">
        <v>0</v>
      </c>
      <c r="G17" s="86">
        <v>0</v>
      </c>
      <c r="H17" s="87">
        <v>747</v>
      </c>
      <c r="I17" s="86">
        <v>747</v>
      </c>
      <c r="J17" s="88">
        <v>747</v>
      </c>
      <c r="K17" s="86">
        <v>788</v>
      </c>
      <c r="L17" s="86">
        <v>831</v>
      </c>
      <c r="M17" s="86">
        <v>875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16715</v>
      </c>
      <c r="F18" s="86">
        <v>7948</v>
      </c>
      <c r="G18" s="86">
        <v>9639</v>
      </c>
      <c r="H18" s="87">
        <v>5726</v>
      </c>
      <c r="I18" s="86">
        <v>4726</v>
      </c>
      <c r="J18" s="88">
        <v>5726</v>
      </c>
      <c r="K18" s="86">
        <v>6041</v>
      </c>
      <c r="L18" s="86">
        <v>6397</v>
      </c>
      <c r="M18" s="86">
        <v>6147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2080</v>
      </c>
      <c r="I19" s="86">
        <v>2080</v>
      </c>
      <c r="J19" s="88">
        <v>2080</v>
      </c>
      <c r="K19" s="86">
        <v>2194</v>
      </c>
      <c r="L19" s="86">
        <v>2323</v>
      </c>
      <c r="M19" s="86">
        <v>4445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99550</v>
      </c>
      <c r="F22" s="86">
        <v>198093</v>
      </c>
      <c r="G22" s="86">
        <v>51113</v>
      </c>
      <c r="H22" s="87">
        <v>108008</v>
      </c>
      <c r="I22" s="86">
        <v>155008</v>
      </c>
      <c r="J22" s="88">
        <v>84008</v>
      </c>
      <c r="K22" s="86">
        <v>62718</v>
      </c>
      <c r="L22" s="86">
        <v>50004</v>
      </c>
      <c r="M22" s="86">
        <v>60975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-700</v>
      </c>
      <c r="J25" s="88">
        <v>-700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17</v>
      </c>
      <c r="F29" s="86">
        <v>64</v>
      </c>
      <c r="G29" s="86">
        <v>20</v>
      </c>
      <c r="H29" s="87">
        <v>65</v>
      </c>
      <c r="I29" s="86">
        <v>65</v>
      </c>
      <c r="J29" s="88">
        <v>65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14244</v>
      </c>
      <c r="F30" s="86">
        <v>16016</v>
      </c>
      <c r="G30" s="86">
        <v>22040</v>
      </c>
      <c r="H30" s="87">
        <v>37326</v>
      </c>
      <c r="I30" s="86">
        <v>35326</v>
      </c>
      <c r="J30" s="88">
        <v>35326</v>
      </c>
      <c r="K30" s="86">
        <v>37269</v>
      </c>
      <c r="L30" s="86">
        <v>39468</v>
      </c>
      <c r="M30" s="86">
        <v>43876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13630</v>
      </c>
      <c r="F32" s="86">
        <v>4994</v>
      </c>
      <c r="G32" s="86">
        <v>11409</v>
      </c>
      <c r="H32" s="87">
        <v>18581</v>
      </c>
      <c r="I32" s="86">
        <v>7781</v>
      </c>
      <c r="J32" s="88">
        <v>7781</v>
      </c>
      <c r="K32" s="86">
        <v>20745</v>
      </c>
      <c r="L32" s="86">
        <v>21886</v>
      </c>
      <c r="M32" s="86">
        <v>23046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14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23084</v>
      </c>
      <c r="F37" s="86">
        <v>16871</v>
      </c>
      <c r="G37" s="86">
        <v>10827</v>
      </c>
      <c r="H37" s="87">
        <v>25589</v>
      </c>
      <c r="I37" s="86">
        <v>25089</v>
      </c>
      <c r="J37" s="88">
        <v>25089</v>
      </c>
      <c r="K37" s="86">
        <v>30265</v>
      </c>
      <c r="L37" s="86">
        <v>30840</v>
      </c>
      <c r="M37" s="86">
        <v>32761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949</v>
      </c>
      <c r="F38" s="86">
        <v>2070</v>
      </c>
      <c r="G38" s="86">
        <v>1310</v>
      </c>
      <c r="H38" s="87">
        <v>6782</v>
      </c>
      <c r="I38" s="86">
        <v>6582</v>
      </c>
      <c r="J38" s="88">
        <v>6782</v>
      </c>
      <c r="K38" s="86">
        <v>7155</v>
      </c>
      <c r="L38" s="86">
        <v>7577</v>
      </c>
      <c r="M38" s="86">
        <v>8290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43941</v>
      </c>
      <c r="F39" s="86">
        <v>47529</v>
      </c>
      <c r="G39" s="86">
        <v>34620</v>
      </c>
      <c r="H39" s="87">
        <v>21653</v>
      </c>
      <c r="I39" s="86">
        <v>18953</v>
      </c>
      <c r="J39" s="88">
        <v>19153</v>
      </c>
      <c r="K39" s="86">
        <v>29019</v>
      </c>
      <c r="L39" s="86">
        <v>30958</v>
      </c>
      <c r="M39" s="86">
        <v>33001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18903</v>
      </c>
      <c r="F40" s="86">
        <v>13705</v>
      </c>
      <c r="G40" s="86">
        <v>23318</v>
      </c>
      <c r="H40" s="87">
        <v>16165</v>
      </c>
      <c r="I40" s="86">
        <v>15365</v>
      </c>
      <c r="J40" s="88">
        <v>16165</v>
      </c>
      <c r="K40" s="86">
        <v>17054</v>
      </c>
      <c r="L40" s="86">
        <v>18060</v>
      </c>
      <c r="M40" s="86">
        <v>19162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288</v>
      </c>
      <c r="G41" s="86">
        <v>55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6006</v>
      </c>
      <c r="F42" s="86">
        <v>2475</v>
      </c>
      <c r="G42" s="86">
        <v>5167</v>
      </c>
      <c r="H42" s="87">
        <v>4338</v>
      </c>
      <c r="I42" s="86">
        <v>4138</v>
      </c>
      <c r="J42" s="88">
        <v>4138</v>
      </c>
      <c r="K42" s="86">
        <v>4366</v>
      </c>
      <c r="L42" s="86">
        <v>4624</v>
      </c>
      <c r="M42" s="86">
        <v>4906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2034</v>
      </c>
      <c r="F44" s="86">
        <v>2653</v>
      </c>
      <c r="G44" s="86">
        <v>2547</v>
      </c>
      <c r="H44" s="87">
        <v>5443</v>
      </c>
      <c r="I44" s="86">
        <v>5243</v>
      </c>
      <c r="J44" s="88">
        <v>5443</v>
      </c>
      <c r="K44" s="86">
        <v>5717</v>
      </c>
      <c r="L44" s="86">
        <v>6031</v>
      </c>
      <c r="M44" s="86">
        <v>6350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74</v>
      </c>
      <c r="G45" s="86">
        <v>91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1736</v>
      </c>
      <c r="F51" s="72">
        <f t="shared" ref="F51:M51" si="4">F52+F59+F62+F63+F64+F72+F73</f>
        <v>4149</v>
      </c>
      <c r="G51" s="72">
        <f t="shared" si="4"/>
        <v>3630</v>
      </c>
      <c r="H51" s="73">
        <f t="shared" si="4"/>
        <v>4401</v>
      </c>
      <c r="I51" s="72">
        <f t="shared" si="4"/>
        <v>5101</v>
      </c>
      <c r="J51" s="74">
        <f t="shared" si="4"/>
        <v>5101</v>
      </c>
      <c r="K51" s="72">
        <f t="shared" si="4"/>
        <v>4702</v>
      </c>
      <c r="L51" s="72">
        <f t="shared" si="4"/>
        <v>4969</v>
      </c>
      <c r="M51" s="72">
        <f t="shared" si="4"/>
        <v>5233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1736</v>
      </c>
      <c r="F73" s="86">
        <f t="shared" ref="F73:M73" si="12">SUM(F74:F75)</f>
        <v>4149</v>
      </c>
      <c r="G73" s="86">
        <f t="shared" si="12"/>
        <v>3630</v>
      </c>
      <c r="H73" s="87">
        <f t="shared" si="12"/>
        <v>4401</v>
      </c>
      <c r="I73" s="86">
        <f t="shared" si="12"/>
        <v>5101</v>
      </c>
      <c r="J73" s="88">
        <f t="shared" si="12"/>
        <v>5101</v>
      </c>
      <c r="K73" s="86">
        <f t="shared" si="12"/>
        <v>4702</v>
      </c>
      <c r="L73" s="86">
        <f t="shared" si="12"/>
        <v>4969</v>
      </c>
      <c r="M73" s="86">
        <f t="shared" si="12"/>
        <v>5233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1736</v>
      </c>
      <c r="F74" s="79">
        <v>4149</v>
      </c>
      <c r="G74" s="79">
        <v>3630</v>
      </c>
      <c r="H74" s="80">
        <v>4401</v>
      </c>
      <c r="I74" s="79">
        <v>5101</v>
      </c>
      <c r="J74" s="81">
        <v>5101</v>
      </c>
      <c r="K74" s="79">
        <v>4702</v>
      </c>
      <c r="L74" s="79">
        <v>4969</v>
      </c>
      <c r="M74" s="79">
        <v>5233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604611</v>
      </c>
      <c r="F77" s="72">
        <f t="shared" ref="F77:M77" si="13">F78+F81+F84+F85+F86+F87+F88</f>
        <v>492582</v>
      </c>
      <c r="G77" s="72">
        <f t="shared" si="13"/>
        <v>380080</v>
      </c>
      <c r="H77" s="73">
        <f t="shared" si="13"/>
        <v>733923</v>
      </c>
      <c r="I77" s="72">
        <f t="shared" si="13"/>
        <v>983945</v>
      </c>
      <c r="J77" s="74">
        <f t="shared" si="13"/>
        <v>993445</v>
      </c>
      <c r="K77" s="72">
        <f t="shared" si="13"/>
        <v>684983</v>
      </c>
      <c r="L77" s="72">
        <f t="shared" si="13"/>
        <v>762074</v>
      </c>
      <c r="M77" s="72">
        <f t="shared" si="13"/>
        <v>811908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600289</v>
      </c>
      <c r="F78" s="100">
        <f t="shared" ref="F78:M78" si="14">SUM(F79:F80)</f>
        <v>486739</v>
      </c>
      <c r="G78" s="100">
        <f t="shared" si="14"/>
        <v>338487</v>
      </c>
      <c r="H78" s="101">
        <f t="shared" si="14"/>
        <v>733423</v>
      </c>
      <c r="I78" s="100">
        <f t="shared" si="14"/>
        <v>947050</v>
      </c>
      <c r="J78" s="102">
        <f t="shared" si="14"/>
        <v>942050</v>
      </c>
      <c r="K78" s="100">
        <f t="shared" si="14"/>
        <v>649913</v>
      </c>
      <c r="L78" s="100">
        <f t="shared" si="14"/>
        <v>736020</v>
      </c>
      <c r="M78" s="100">
        <f t="shared" si="14"/>
        <v>775127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600289</v>
      </c>
      <c r="F80" s="93">
        <v>486739</v>
      </c>
      <c r="G80" s="93">
        <v>338487</v>
      </c>
      <c r="H80" s="94">
        <v>733423</v>
      </c>
      <c r="I80" s="93">
        <v>947050</v>
      </c>
      <c r="J80" s="95">
        <v>942050</v>
      </c>
      <c r="K80" s="93">
        <v>649913</v>
      </c>
      <c r="L80" s="93">
        <v>736020</v>
      </c>
      <c r="M80" s="93">
        <v>775127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4322</v>
      </c>
      <c r="F81" s="86">
        <f t="shared" ref="F81:M81" si="15">SUM(F82:F83)</f>
        <v>5843</v>
      </c>
      <c r="G81" s="86">
        <f t="shared" si="15"/>
        <v>41593</v>
      </c>
      <c r="H81" s="87">
        <f t="shared" si="15"/>
        <v>500</v>
      </c>
      <c r="I81" s="86">
        <f t="shared" si="15"/>
        <v>36895</v>
      </c>
      <c r="J81" s="88">
        <f t="shared" si="15"/>
        <v>51395</v>
      </c>
      <c r="K81" s="86">
        <f t="shared" si="15"/>
        <v>35070</v>
      </c>
      <c r="L81" s="86">
        <f t="shared" si="15"/>
        <v>26054</v>
      </c>
      <c r="M81" s="86">
        <f t="shared" si="15"/>
        <v>36781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4120</v>
      </c>
      <c r="F82" s="79">
        <v>5000</v>
      </c>
      <c r="G82" s="79">
        <v>41142</v>
      </c>
      <c r="H82" s="80">
        <v>0</v>
      </c>
      <c r="I82" s="79">
        <v>34895</v>
      </c>
      <c r="J82" s="81">
        <v>49395</v>
      </c>
      <c r="K82" s="79">
        <v>34468</v>
      </c>
      <c r="L82" s="79">
        <v>25419</v>
      </c>
      <c r="M82" s="79">
        <v>36112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202</v>
      </c>
      <c r="F83" s="93">
        <v>843</v>
      </c>
      <c r="G83" s="93">
        <v>451</v>
      </c>
      <c r="H83" s="94">
        <v>500</v>
      </c>
      <c r="I83" s="93">
        <v>2000</v>
      </c>
      <c r="J83" s="95">
        <v>2000</v>
      </c>
      <c r="K83" s="93">
        <v>602</v>
      </c>
      <c r="L83" s="93">
        <v>635</v>
      </c>
      <c r="M83" s="93">
        <v>669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1043663</v>
      </c>
      <c r="F92" s="46">
        <f t="shared" ref="F92:M92" si="16">F4+F51+F77+F90</f>
        <v>1048613</v>
      </c>
      <c r="G92" s="46">
        <f t="shared" si="16"/>
        <v>782173</v>
      </c>
      <c r="H92" s="47">
        <f t="shared" si="16"/>
        <v>1268860</v>
      </c>
      <c r="I92" s="46">
        <f t="shared" si="16"/>
        <v>1523882</v>
      </c>
      <c r="J92" s="48">
        <f t="shared" si="16"/>
        <v>1477382</v>
      </c>
      <c r="K92" s="46">
        <f t="shared" si="16"/>
        <v>1200396</v>
      </c>
      <c r="L92" s="46">
        <f t="shared" si="16"/>
        <v>1276603</v>
      </c>
      <c r="M92" s="46">
        <f t="shared" si="16"/>
        <v>1359759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171</v>
      </c>
      <c r="I3" s="174"/>
      <c r="J3" s="175"/>
      <c r="K3" s="17" t="s">
        <v>172</v>
      </c>
      <c r="L3" s="17" t="s">
        <v>174</v>
      </c>
      <c r="M3" s="17" t="s">
        <v>173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179642</v>
      </c>
      <c r="F4" s="72">
        <f t="shared" ref="F4:M4" si="0">F5+F8+F47</f>
        <v>202743</v>
      </c>
      <c r="G4" s="72">
        <f t="shared" si="0"/>
        <v>219815</v>
      </c>
      <c r="H4" s="73">
        <f t="shared" si="0"/>
        <v>224741</v>
      </c>
      <c r="I4" s="72">
        <f t="shared" si="0"/>
        <v>218841</v>
      </c>
      <c r="J4" s="74">
        <f t="shared" si="0"/>
        <v>222341</v>
      </c>
      <c r="K4" s="72">
        <f t="shared" si="0"/>
        <v>234914</v>
      </c>
      <c r="L4" s="72">
        <f t="shared" si="0"/>
        <v>248659</v>
      </c>
      <c r="M4" s="72">
        <f t="shared" si="0"/>
        <v>262233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47625</v>
      </c>
      <c r="F5" s="100">
        <f t="shared" ref="F5:M5" si="1">SUM(F6:F7)</f>
        <v>55488</v>
      </c>
      <c r="G5" s="100">
        <f t="shared" si="1"/>
        <v>57473</v>
      </c>
      <c r="H5" s="101">
        <f t="shared" si="1"/>
        <v>62483</v>
      </c>
      <c r="I5" s="100">
        <f t="shared" si="1"/>
        <v>64983</v>
      </c>
      <c r="J5" s="102">
        <f t="shared" si="1"/>
        <v>68483</v>
      </c>
      <c r="K5" s="100">
        <f t="shared" si="1"/>
        <v>68529</v>
      </c>
      <c r="L5" s="100">
        <f t="shared" si="1"/>
        <v>72406</v>
      </c>
      <c r="M5" s="100">
        <f t="shared" si="1"/>
        <v>76244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40397</v>
      </c>
      <c r="F6" s="79">
        <v>47884</v>
      </c>
      <c r="G6" s="79">
        <v>48604</v>
      </c>
      <c r="H6" s="80">
        <v>56148</v>
      </c>
      <c r="I6" s="79">
        <v>58648</v>
      </c>
      <c r="J6" s="81">
        <v>62148</v>
      </c>
      <c r="K6" s="79">
        <v>61870</v>
      </c>
      <c r="L6" s="79">
        <v>65381</v>
      </c>
      <c r="M6" s="79">
        <v>68847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7228</v>
      </c>
      <c r="F7" s="93">
        <v>7604</v>
      </c>
      <c r="G7" s="93">
        <v>8869</v>
      </c>
      <c r="H7" s="94">
        <v>6335</v>
      </c>
      <c r="I7" s="93">
        <v>6335</v>
      </c>
      <c r="J7" s="95">
        <v>6335</v>
      </c>
      <c r="K7" s="93">
        <v>6659</v>
      </c>
      <c r="L7" s="93">
        <v>7025</v>
      </c>
      <c r="M7" s="93">
        <v>7397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132017</v>
      </c>
      <c r="F8" s="100">
        <f t="shared" ref="F8:M8" si="2">SUM(F9:F46)</f>
        <v>147255</v>
      </c>
      <c r="G8" s="100">
        <f t="shared" si="2"/>
        <v>162342</v>
      </c>
      <c r="H8" s="101">
        <f t="shared" si="2"/>
        <v>162258</v>
      </c>
      <c r="I8" s="100">
        <f t="shared" si="2"/>
        <v>153858</v>
      </c>
      <c r="J8" s="102">
        <f t="shared" si="2"/>
        <v>153858</v>
      </c>
      <c r="K8" s="100">
        <f t="shared" si="2"/>
        <v>166385</v>
      </c>
      <c r="L8" s="100">
        <f t="shared" si="2"/>
        <v>176253</v>
      </c>
      <c r="M8" s="100">
        <f t="shared" si="2"/>
        <v>185989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44</v>
      </c>
      <c r="F9" s="79">
        <v>30</v>
      </c>
      <c r="G9" s="79">
        <v>0</v>
      </c>
      <c r="H9" s="80">
        <v>93</v>
      </c>
      <c r="I9" s="79">
        <v>93</v>
      </c>
      <c r="J9" s="81">
        <v>93</v>
      </c>
      <c r="K9" s="79">
        <v>104</v>
      </c>
      <c r="L9" s="79">
        <v>110</v>
      </c>
      <c r="M9" s="79">
        <v>116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110</v>
      </c>
      <c r="F10" s="86">
        <v>282</v>
      </c>
      <c r="G10" s="86">
        <v>187</v>
      </c>
      <c r="H10" s="87">
        <v>269</v>
      </c>
      <c r="I10" s="86">
        <v>269</v>
      </c>
      <c r="J10" s="88">
        <v>269</v>
      </c>
      <c r="K10" s="86">
        <v>292</v>
      </c>
      <c r="L10" s="86">
        <v>308</v>
      </c>
      <c r="M10" s="86">
        <v>325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37</v>
      </c>
      <c r="F11" s="86">
        <v>464</v>
      </c>
      <c r="G11" s="86">
        <v>982</v>
      </c>
      <c r="H11" s="87">
        <v>117</v>
      </c>
      <c r="I11" s="86">
        <v>117</v>
      </c>
      <c r="J11" s="88">
        <v>117</v>
      </c>
      <c r="K11" s="86">
        <v>118</v>
      </c>
      <c r="L11" s="86">
        <v>126</v>
      </c>
      <c r="M11" s="86">
        <v>133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13</v>
      </c>
      <c r="F14" s="86">
        <v>72</v>
      </c>
      <c r="G14" s="86">
        <v>122</v>
      </c>
      <c r="H14" s="87">
        <v>139</v>
      </c>
      <c r="I14" s="86">
        <v>139</v>
      </c>
      <c r="J14" s="88">
        <v>139</v>
      </c>
      <c r="K14" s="86">
        <v>150</v>
      </c>
      <c r="L14" s="86">
        <v>161</v>
      </c>
      <c r="M14" s="86">
        <v>170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1301</v>
      </c>
      <c r="F15" s="86">
        <v>1503</v>
      </c>
      <c r="G15" s="86">
        <v>334</v>
      </c>
      <c r="H15" s="87">
        <v>839</v>
      </c>
      <c r="I15" s="86">
        <v>839</v>
      </c>
      <c r="J15" s="88">
        <v>839</v>
      </c>
      <c r="K15" s="86">
        <v>976</v>
      </c>
      <c r="L15" s="86">
        <v>1029</v>
      </c>
      <c r="M15" s="86">
        <v>1084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14518</v>
      </c>
      <c r="F17" s="86">
        <v>11908</v>
      </c>
      <c r="G17" s="86">
        <v>14802</v>
      </c>
      <c r="H17" s="87">
        <v>30971</v>
      </c>
      <c r="I17" s="86">
        <v>27471</v>
      </c>
      <c r="J17" s="88">
        <v>27471</v>
      </c>
      <c r="K17" s="86">
        <v>26063</v>
      </c>
      <c r="L17" s="86">
        <v>28064</v>
      </c>
      <c r="M17" s="86">
        <v>29483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6034</v>
      </c>
      <c r="F18" s="86">
        <v>6771</v>
      </c>
      <c r="G18" s="86">
        <v>7166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188</v>
      </c>
      <c r="F21" s="86">
        <v>125</v>
      </c>
      <c r="G21" s="86">
        <v>1346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74457</v>
      </c>
      <c r="F22" s="86">
        <v>88463</v>
      </c>
      <c r="G22" s="86">
        <v>105260</v>
      </c>
      <c r="H22" s="87">
        <v>106054</v>
      </c>
      <c r="I22" s="86">
        <v>106054</v>
      </c>
      <c r="J22" s="88">
        <v>106054</v>
      </c>
      <c r="K22" s="86">
        <v>113456</v>
      </c>
      <c r="L22" s="86">
        <v>119747</v>
      </c>
      <c r="M22" s="86">
        <v>126412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1280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13</v>
      </c>
      <c r="F29" s="86">
        <v>38</v>
      </c>
      <c r="G29" s="86">
        <v>10</v>
      </c>
      <c r="H29" s="87">
        <v>45</v>
      </c>
      <c r="I29" s="86">
        <v>45</v>
      </c>
      <c r="J29" s="88">
        <v>45</v>
      </c>
      <c r="K29" s="86">
        <v>0</v>
      </c>
      <c r="L29" s="86">
        <v>18</v>
      </c>
      <c r="M29" s="86">
        <v>19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20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18</v>
      </c>
      <c r="F32" s="86">
        <v>6</v>
      </c>
      <c r="G32" s="86">
        <v>276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23</v>
      </c>
      <c r="F37" s="86">
        <v>51</v>
      </c>
      <c r="G37" s="86">
        <v>669</v>
      </c>
      <c r="H37" s="87">
        <v>182</v>
      </c>
      <c r="I37" s="86">
        <v>182</v>
      </c>
      <c r="J37" s="88">
        <v>182</v>
      </c>
      <c r="K37" s="86">
        <v>231</v>
      </c>
      <c r="L37" s="86">
        <v>228</v>
      </c>
      <c r="M37" s="86">
        <v>241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480</v>
      </c>
      <c r="F38" s="86">
        <v>1157</v>
      </c>
      <c r="G38" s="86">
        <v>510</v>
      </c>
      <c r="H38" s="87">
        <v>1281</v>
      </c>
      <c r="I38" s="86">
        <v>1181</v>
      </c>
      <c r="J38" s="88">
        <v>1181</v>
      </c>
      <c r="K38" s="86">
        <v>1353</v>
      </c>
      <c r="L38" s="86">
        <v>1426</v>
      </c>
      <c r="M38" s="86">
        <v>1502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1553</v>
      </c>
      <c r="F39" s="86">
        <v>2194</v>
      </c>
      <c r="G39" s="86">
        <v>2077</v>
      </c>
      <c r="H39" s="87">
        <v>2133</v>
      </c>
      <c r="I39" s="86">
        <v>2133</v>
      </c>
      <c r="J39" s="88">
        <v>2133</v>
      </c>
      <c r="K39" s="86">
        <v>3261</v>
      </c>
      <c r="L39" s="86">
        <v>3485</v>
      </c>
      <c r="M39" s="86">
        <v>3717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14493</v>
      </c>
      <c r="F40" s="86">
        <v>13671</v>
      </c>
      <c r="G40" s="86">
        <v>9243</v>
      </c>
      <c r="H40" s="87">
        <v>13625</v>
      </c>
      <c r="I40" s="86">
        <v>9625</v>
      </c>
      <c r="J40" s="88">
        <v>9625</v>
      </c>
      <c r="K40" s="86">
        <v>14469</v>
      </c>
      <c r="L40" s="86">
        <v>15245</v>
      </c>
      <c r="M40" s="86">
        <v>16090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550</v>
      </c>
      <c r="H41" s="87">
        <v>416</v>
      </c>
      <c r="I41" s="86">
        <v>416</v>
      </c>
      <c r="J41" s="88">
        <v>416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16335</v>
      </c>
      <c r="F42" s="86">
        <v>18806</v>
      </c>
      <c r="G42" s="86">
        <v>17389</v>
      </c>
      <c r="H42" s="87">
        <v>4135</v>
      </c>
      <c r="I42" s="86">
        <v>3335</v>
      </c>
      <c r="J42" s="88">
        <v>3335</v>
      </c>
      <c r="K42" s="86">
        <v>3804</v>
      </c>
      <c r="L42" s="86">
        <v>4069</v>
      </c>
      <c r="M42" s="86">
        <v>4328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58</v>
      </c>
      <c r="I43" s="86">
        <v>58</v>
      </c>
      <c r="J43" s="88">
        <v>58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1120</v>
      </c>
      <c r="F44" s="86">
        <v>1694</v>
      </c>
      <c r="G44" s="86">
        <v>1419</v>
      </c>
      <c r="H44" s="87">
        <v>1901</v>
      </c>
      <c r="I44" s="86">
        <v>1901</v>
      </c>
      <c r="J44" s="88">
        <v>1901</v>
      </c>
      <c r="K44" s="86">
        <v>2108</v>
      </c>
      <c r="L44" s="86">
        <v>2237</v>
      </c>
      <c r="M44" s="86">
        <v>2369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531234</v>
      </c>
      <c r="F51" s="72">
        <f t="shared" ref="F51:M51" si="4">F52+F59+F62+F63+F64+F72+F73</f>
        <v>665312</v>
      </c>
      <c r="G51" s="72">
        <f t="shared" si="4"/>
        <v>651725</v>
      </c>
      <c r="H51" s="73">
        <f t="shared" si="4"/>
        <v>674940</v>
      </c>
      <c r="I51" s="72">
        <f t="shared" si="4"/>
        <v>703298</v>
      </c>
      <c r="J51" s="74">
        <f t="shared" si="4"/>
        <v>704298</v>
      </c>
      <c r="K51" s="72">
        <f t="shared" si="4"/>
        <v>738447</v>
      </c>
      <c r="L51" s="72">
        <f t="shared" si="4"/>
        <v>778218</v>
      </c>
      <c r="M51" s="72">
        <f t="shared" si="4"/>
        <v>816262.09009375004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1500</v>
      </c>
      <c r="G59" s="100">
        <f t="shared" si="8"/>
        <v>2204</v>
      </c>
      <c r="H59" s="101">
        <f t="shared" si="8"/>
        <v>2300</v>
      </c>
      <c r="I59" s="100">
        <f t="shared" si="8"/>
        <v>2300</v>
      </c>
      <c r="J59" s="102">
        <f t="shared" si="8"/>
        <v>2300</v>
      </c>
      <c r="K59" s="100">
        <f t="shared" si="8"/>
        <v>2491</v>
      </c>
      <c r="L59" s="100">
        <f t="shared" si="8"/>
        <v>2628</v>
      </c>
      <c r="M59" s="100">
        <f t="shared" si="8"/>
        <v>2767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1500</v>
      </c>
      <c r="G61" s="93">
        <v>2204</v>
      </c>
      <c r="H61" s="94">
        <v>2300</v>
      </c>
      <c r="I61" s="93">
        <v>2300</v>
      </c>
      <c r="J61" s="95">
        <v>2300</v>
      </c>
      <c r="K61" s="93">
        <v>2491</v>
      </c>
      <c r="L61" s="93">
        <v>2628</v>
      </c>
      <c r="M61" s="93">
        <v>2767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530986</v>
      </c>
      <c r="F64" s="93">
        <f t="shared" ref="F64:M64" si="9">F65+F68</f>
        <v>663489</v>
      </c>
      <c r="G64" s="93">
        <f t="shared" si="9"/>
        <v>649252</v>
      </c>
      <c r="H64" s="94">
        <f t="shared" si="9"/>
        <v>672380</v>
      </c>
      <c r="I64" s="93">
        <f t="shared" si="9"/>
        <v>700338</v>
      </c>
      <c r="J64" s="95">
        <f t="shared" si="9"/>
        <v>701338</v>
      </c>
      <c r="K64" s="93">
        <f t="shared" si="9"/>
        <v>735675</v>
      </c>
      <c r="L64" s="93">
        <f t="shared" si="9"/>
        <v>775290</v>
      </c>
      <c r="M64" s="93">
        <f t="shared" si="9"/>
        <v>813178.09009375004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530416</v>
      </c>
      <c r="F65" s="100">
        <f t="shared" ref="F65:M65" si="10">SUM(F66:F67)</f>
        <v>663489</v>
      </c>
      <c r="G65" s="100">
        <f t="shared" si="10"/>
        <v>649223</v>
      </c>
      <c r="H65" s="101">
        <f t="shared" si="10"/>
        <v>672380</v>
      </c>
      <c r="I65" s="100">
        <f t="shared" si="10"/>
        <v>700338</v>
      </c>
      <c r="J65" s="102">
        <f t="shared" si="10"/>
        <v>701338</v>
      </c>
      <c r="K65" s="100">
        <f t="shared" si="10"/>
        <v>735675</v>
      </c>
      <c r="L65" s="100">
        <f t="shared" si="10"/>
        <v>775290</v>
      </c>
      <c r="M65" s="100">
        <f t="shared" si="10"/>
        <v>813178.09009375004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524416</v>
      </c>
      <c r="F66" s="79">
        <v>663489</v>
      </c>
      <c r="G66" s="79">
        <v>649223</v>
      </c>
      <c r="H66" s="80">
        <v>672380</v>
      </c>
      <c r="I66" s="79">
        <v>700338</v>
      </c>
      <c r="J66" s="81">
        <v>701338</v>
      </c>
      <c r="K66" s="79">
        <v>735675</v>
      </c>
      <c r="L66" s="79">
        <v>775290</v>
      </c>
      <c r="M66" s="81">
        <v>813178.09009375004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6000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570</v>
      </c>
      <c r="F68" s="86">
        <f t="shared" ref="F68:M68" si="11">SUM(F69:F70)</f>
        <v>0</v>
      </c>
      <c r="G68" s="86">
        <f t="shared" si="11"/>
        <v>29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570</v>
      </c>
      <c r="F70" s="93">
        <v>0</v>
      </c>
      <c r="G70" s="93">
        <v>29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248</v>
      </c>
      <c r="F73" s="86">
        <f t="shared" ref="F73:M73" si="12">SUM(F74:F75)</f>
        <v>323</v>
      </c>
      <c r="G73" s="86">
        <f t="shared" si="12"/>
        <v>269</v>
      </c>
      <c r="H73" s="87">
        <f t="shared" si="12"/>
        <v>260</v>
      </c>
      <c r="I73" s="86">
        <f t="shared" si="12"/>
        <v>660</v>
      </c>
      <c r="J73" s="88">
        <f t="shared" si="12"/>
        <v>660</v>
      </c>
      <c r="K73" s="86">
        <f t="shared" si="12"/>
        <v>281</v>
      </c>
      <c r="L73" s="86">
        <f t="shared" si="12"/>
        <v>300</v>
      </c>
      <c r="M73" s="86">
        <f t="shared" si="12"/>
        <v>317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248</v>
      </c>
      <c r="F74" s="79">
        <v>323</v>
      </c>
      <c r="G74" s="79">
        <v>269</v>
      </c>
      <c r="H74" s="80">
        <v>260</v>
      </c>
      <c r="I74" s="79">
        <v>660</v>
      </c>
      <c r="J74" s="81">
        <v>660</v>
      </c>
      <c r="K74" s="79">
        <v>281</v>
      </c>
      <c r="L74" s="79">
        <v>300</v>
      </c>
      <c r="M74" s="79">
        <v>317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5266</v>
      </c>
      <c r="F77" s="72">
        <f t="shared" ref="F77:M77" si="13">F78+F81+F84+F85+F86+F87+F88</f>
        <v>17714</v>
      </c>
      <c r="G77" s="72">
        <f t="shared" si="13"/>
        <v>9479</v>
      </c>
      <c r="H77" s="73">
        <f t="shared" si="13"/>
        <v>8357</v>
      </c>
      <c r="I77" s="72">
        <f t="shared" si="13"/>
        <v>28357</v>
      </c>
      <c r="J77" s="74">
        <f t="shared" si="13"/>
        <v>28357</v>
      </c>
      <c r="K77" s="72">
        <f t="shared" si="13"/>
        <v>13070</v>
      </c>
      <c r="L77" s="72">
        <f t="shared" si="13"/>
        <v>23474</v>
      </c>
      <c r="M77" s="72">
        <f t="shared" si="13"/>
        <v>24327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5266</v>
      </c>
      <c r="F81" s="86">
        <f t="shared" ref="F81:M81" si="15">SUM(F82:F83)</f>
        <v>17714</v>
      </c>
      <c r="G81" s="86">
        <f t="shared" si="15"/>
        <v>9479</v>
      </c>
      <c r="H81" s="87">
        <f t="shared" si="15"/>
        <v>8357</v>
      </c>
      <c r="I81" s="86">
        <f t="shared" si="15"/>
        <v>28357</v>
      </c>
      <c r="J81" s="88">
        <f t="shared" si="15"/>
        <v>28357</v>
      </c>
      <c r="K81" s="86">
        <f t="shared" si="15"/>
        <v>13070</v>
      </c>
      <c r="L81" s="86">
        <f t="shared" si="15"/>
        <v>23474</v>
      </c>
      <c r="M81" s="86">
        <f t="shared" si="15"/>
        <v>24327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5069</v>
      </c>
      <c r="F82" s="79">
        <v>17078</v>
      </c>
      <c r="G82" s="79">
        <v>8529</v>
      </c>
      <c r="H82" s="80">
        <v>6250</v>
      </c>
      <c r="I82" s="79">
        <v>26250</v>
      </c>
      <c r="J82" s="81">
        <v>26250</v>
      </c>
      <c r="K82" s="79">
        <v>10905</v>
      </c>
      <c r="L82" s="79">
        <v>21158</v>
      </c>
      <c r="M82" s="79">
        <v>21888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197</v>
      </c>
      <c r="F83" s="93">
        <v>636</v>
      </c>
      <c r="G83" s="93">
        <v>950</v>
      </c>
      <c r="H83" s="94">
        <v>2107</v>
      </c>
      <c r="I83" s="93">
        <v>2107</v>
      </c>
      <c r="J83" s="95">
        <v>2107</v>
      </c>
      <c r="K83" s="93">
        <v>2165</v>
      </c>
      <c r="L83" s="93">
        <v>2316</v>
      </c>
      <c r="M83" s="93">
        <v>2439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716142</v>
      </c>
      <c r="F92" s="46">
        <f t="shared" ref="F92:M92" si="16">F4+F51+F77+F90</f>
        <v>885769</v>
      </c>
      <c r="G92" s="46">
        <f t="shared" si="16"/>
        <v>881019</v>
      </c>
      <c r="H92" s="47">
        <f t="shared" si="16"/>
        <v>908038</v>
      </c>
      <c r="I92" s="46">
        <f t="shared" si="16"/>
        <v>950496</v>
      </c>
      <c r="J92" s="48">
        <f t="shared" si="16"/>
        <v>954996</v>
      </c>
      <c r="K92" s="46">
        <f t="shared" si="16"/>
        <v>986431</v>
      </c>
      <c r="L92" s="46">
        <f t="shared" si="16"/>
        <v>1050351</v>
      </c>
      <c r="M92" s="46">
        <f t="shared" si="16"/>
        <v>1102822.09009375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176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  <c r="Z3" s="54" t="s">
        <v>32</v>
      </c>
    </row>
    <row r="4" spans="1:27" s="14" customFormat="1" ht="12.75" customHeight="1" x14ac:dyDescent="0.25">
      <c r="A4" s="25"/>
      <c r="B4" s="55" t="s">
        <v>144</v>
      </c>
      <c r="C4" s="33">
        <v>113188</v>
      </c>
      <c r="D4" s="33">
        <v>138316</v>
      </c>
      <c r="E4" s="33">
        <v>136498</v>
      </c>
      <c r="F4" s="27">
        <v>179359</v>
      </c>
      <c r="G4" s="28">
        <v>174359</v>
      </c>
      <c r="H4" s="29">
        <v>181359</v>
      </c>
      <c r="I4" s="33">
        <v>195434</v>
      </c>
      <c r="J4" s="33">
        <v>217532</v>
      </c>
      <c r="K4" s="33">
        <v>233599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132</v>
      </c>
      <c r="C5" s="33">
        <v>576957</v>
      </c>
      <c r="D5" s="33">
        <v>728848</v>
      </c>
      <c r="E5" s="33">
        <v>615674</v>
      </c>
      <c r="F5" s="32">
        <v>926992</v>
      </c>
      <c r="G5" s="33">
        <v>798959</v>
      </c>
      <c r="H5" s="34">
        <v>930959</v>
      </c>
      <c r="I5" s="33">
        <v>1245084</v>
      </c>
      <c r="J5" s="33">
        <v>1090292</v>
      </c>
      <c r="K5" s="33">
        <v>1173408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136</v>
      </c>
      <c r="C6" s="33">
        <v>1043663</v>
      </c>
      <c r="D6" s="33">
        <v>1048613</v>
      </c>
      <c r="E6" s="33">
        <v>782173</v>
      </c>
      <c r="F6" s="32">
        <v>1268860</v>
      </c>
      <c r="G6" s="33">
        <v>1523882</v>
      </c>
      <c r="H6" s="34">
        <v>1477382</v>
      </c>
      <c r="I6" s="33">
        <v>1200396</v>
      </c>
      <c r="J6" s="33">
        <v>1276603</v>
      </c>
      <c r="K6" s="33">
        <v>1359759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137</v>
      </c>
      <c r="C7" s="33">
        <v>716142</v>
      </c>
      <c r="D7" s="33">
        <v>885769</v>
      </c>
      <c r="E7" s="33">
        <v>881019</v>
      </c>
      <c r="F7" s="32">
        <v>908038</v>
      </c>
      <c r="G7" s="33">
        <v>950496</v>
      </c>
      <c r="H7" s="34">
        <v>954996</v>
      </c>
      <c r="I7" s="33">
        <v>986431</v>
      </c>
      <c r="J7" s="33">
        <v>1050351</v>
      </c>
      <c r="K7" s="33">
        <v>1102822.09009375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138</v>
      </c>
      <c r="C8" s="33">
        <v>74758</v>
      </c>
      <c r="D8" s="33">
        <v>88858</v>
      </c>
      <c r="E8" s="33">
        <v>44792</v>
      </c>
      <c r="F8" s="32">
        <v>110250</v>
      </c>
      <c r="G8" s="33">
        <v>166750</v>
      </c>
      <c r="H8" s="34">
        <v>211750</v>
      </c>
      <c r="I8" s="33">
        <v>180095</v>
      </c>
      <c r="J8" s="33">
        <v>106649</v>
      </c>
      <c r="K8" s="33">
        <v>112508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139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145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134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146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143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133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2524708</v>
      </c>
      <c r="D19" s="46">
        <f t="shared" ref="D19:K19" si="1">SUM(D4:D18)</f>
        <v>2890404</v>
      </c>
      <c r="E19" s="46">
        <f t="shared" si="1"/>
        <v>2460156</v>
      </c>
      <c r="F19" s="47">
        <f t="shared" si="1"/>
        <v>3393499</v>
      </c>
      <c r="G19" s="46">
        <f t="shared" si="1"/>
        <v>3614446</v>
      </c>
      <c r="H19" s="48">
        <f t="shared" si="1"/>
        <v>3756446</v>
      </c>
      <c r="I19" s="46">
        <f t="shared" si="1"/>
        <v>3807440</v>
      </c>
      <c r="J19" s="46">
        <f t="shared" si="1"/>
        <v>3741427</v>
      </c>
      <c r="K19" s="46">
        <f t="shared" si="1"/>
        <v>3982096.09009375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171</v>
      </c>
      <c r="I3" s="174"/>
      <c r="J3" s="175"/>
      <c r="K3" s="17" t="s">
        <v>172</v>
      </c>
      <c r="L3" s="17" t="s">
        <v>174</v>
      </c>
      <c r="M3" s="17" t="s">
        <v>173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42758</v>
      </c>
      <c r="F4" s="72">
        <f t="shared" ref="F4:M4" si="0">F5+F8+F47</f>
        <v>54858</v>
      </c>
      <c r="G4" s="72">
        <f t="shared" si="0"/>
        <v>39320</v>
      </c>
      <c r="H4" s="73">
        <f t="shared" si="0"/>
        <v>72190</v>
      </c>
      <c r="I4" s="72">
        <f t="shared" si="0"/>
        <v>128390</v>
      </c>
      <c r="J4" s="74">
        <f t="shared" si="0"/>
        <v>173390</v>
      </c>
      <c r="K4" s="72">
        <f t="shared" si="0"/>
        <v>140008</v>
      </c>
      <c r="L4" s="72">
        <f t="shared" si="0"/>
        <v>62069</v>
      </c>
      <c r="M4" s="72">
        <f t="shared" si="0"/>
        <v>65565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3932</v>
      </c>
      <c r="F5" s="100">
        <f t="shared" ref="F5:M5" si="1">SUM(F6:F7)</f>
        <v>5006</v>
      </c>
      <c r="G5" s="100">
        <f t="shared" si="1"/>
        <v>3431</v>
      </c>
      <c r="H5" s="101">
        <f t="shared" si="1"/>
        <v>4110</v>
      </c>
      <c r="I5" s="100">
        <f t="shared" si="1"/>
        <v>5110</v>
      </c>
      <c r="J5" s="102">
        <f t="shared" si="1"/>
        <v>5110</v>
      </c>
      <c r="K5" s="100">
        <f t="shared" si="1"/>
        <v>5610</v>
      </c>
      <c r="L5" s="100">
        <f t="shared" si="1"/>
        <v>5940</v>
      </c>
      <c r="M5" s="100">
        <f t="shared" si="1"/>
        <v>6365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3568</v>
      </c>
      <c r="F6" s="79">
        <v>3306</v>
      </c>
      <c r="G6" s="79">
        <v>2998</v>
      </c>
      <c r="H6" s="80">
        <v>3600</v>
      </c>
      <c r="I6" s="79">
        <v>4600</v>
      </c>
      <c r="J6" s="81">
        <v>4600</v>
      </c>
      <c r="K6" s="79">
        <v>5040</v>
      </c>
      <c r="L6" s="79">
        <v>5330</v>
      </c>
      <c r="M6" s="79">
        <v>5723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364</v>
      </c>
      <c r="F7" s="93">
        <v>1700</v>
      </c>
      <c r="G7" s="93">
        <v>433</v>
      </c>
      <c r="H7" s="94">
        <v>510</v>
      </c>
      <c r="I7" s="93">
        <v>510</v>
      </c>
      <c r="J7" s="95">
        <v>510</v>
      </c>
      <c r="K7" s="93">
        <v>570</v>
      </c>
      <c r="L7" s="93">
        <v>610</v>
      </c>
      <c r="M7" s="93">
        <v>642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38826</v>
      </c>
      <c r="F8" s="100">
        <f t="shared" ref="F8:M8" si="2">SUM(F9:F46)</f>
        <v>49852</v>
      </c>
      <c r="G8" s="100">
        <f t="shared" si="2"/>
        <v>35889</v>
      </c>
      <c r="H8" s="101">
        <f t="shared" si="2"/>
        <v>68080</v>
      </c>
      <c r="I8" s="100">
        <f t="shared" si="2"/>
        <v>123280</v>
      </c>
      <c r="J8" s="102">
        <f t="shared" si="2"/>
        <v>168280</v>
      </c>
      <c r="K8" s="100">
        <f t="shared" si="2"/>
        <v>134398</v>
      </c>
      <c r="L8" s="100">
        <f t="shared" si="2"/>
        <v>56129</v>
      </c>
      <c r="M8" s="100">
        <f t="shared" si="2"/>
        <v>59200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</v>
      </c>
      <c r="F10" s="86">
        <v>310</v>
      </c>
      <c r="G10" s="86">
        <v>29</v>
      </c>
      <c r="H10" s="87">
        <v>150</v>
      </c>
      <c r="I10" s="86">
        <v>150</v>
      </c>
      <c r="J10" s="88">
        <v>150</v>
      </c>
      <c r="K10" s="86">
        <v>200</v>
      </c>
      <c r="L10" s="86">
        <v>211</v>
      </c>
      <c r="M10" s="86">
        <v>222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</v>
      </c>
      <c r="F11" s="86">
        <v>326</v>
      </c>
      <c r="G11" s="86">
        <v>3</v>
      </c>
      <c r="H11" s="87">
        <v>80</v>
      </c>
      <c r="I11" s="86">
        <v>80</v>
      </c>
      <c r="J11" s="88">
        <v>80</v>
      </c>
      <c r="K11" s="86">
        <v>90</v>
      </c>
      <c r="L11" s="86">
        <v>100</v>
      </c>
      <c r="M11" s="86">
        <v>105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67</v>
      </c>
      <c r="F14" s="86">
        <v>200</v>
      </c>
      <c r="G14" s="86">
        <v>52</v>
      </c>
      <c r="H14" s="87">
        <v>70</v>
      </c>
      <c r="I14" s="86">
        <v>70</v>
      </c>
      <c r="J14" s="88">
        <v>70</v>
      </c>
      <c r="K14" s="86">
        <v>90</v>
      </c>
      <c r="L14" s="86">
        <v>100</v>
      </c>
      <c r="M14" s="86">
        <v>105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332</v>
      </c>
      <c r="F15" s="86">
        <v>103</v>
      </c>
      <c r="G15" s="86">
        <v>22</v>
      </c>
      <c r="H15" s="87">
        <v>30</v>
      </c>
      <c r="I15" s="86">
        <v>30</v>
      </c>
      <c r="J15" s="88">
        <v>30</v>
      </c>
      <c r="K15" s="86">
        <v>35</v>
      </c>
      <c r="L15" s="86">
        <v>42</v>
      </c>
      <c r="M15" s="86">
        <v>44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7119</v>
      </c>
      <c r="F18" s="86">
        <v>2900</v>
      </c>
      <c r="G18" s="86">
        <v>1336</v>
      </c>
      <c r="H18" s="87">
        <v>3200</v>
      </c>
      <c r="I18" s="86">
        <v>3200</v>
      </c>
      <c r="J18" s="88">
        <v>3200</v>
      </c>
      <c r="K18" s="86">
        <v>3400</v>
      </c>
      <c r="L18" s="86">
        <v>3587</v>
      </c>
      <c r="M18" s="86">
        <v>3777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22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47</v>
      </c>
      <c r="F22" s="86">
        <v>28911</v>
      </c>
      <c r="G22" s="86">
        <v>0</v>
      </c>
      <c r="H22" s="87">
        <v>0</v>
      </c>
      <c r="I22" s="86">
        <v>61600</v>
      </c>
      <c r="J22" s="88">
        <v>105600</v>
      </c>
      <c r="K22" s="86">
        <v>125818</v>
      </c>
      <c r="L22" s="86">
        <v>47043</v>
      </c>
      <c r="M22" s="86">
        <v>49627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</v>
      </c>
      <c r="F29" s="86">
        <v>6</v>
      </c>
      <c r="G29" s="86">
        <v>2</v>
      </c>
      <c r="H29" s="87">
        <v>4</v>
      </c>
      <c r="I29" s="86">
        <v>4</v>
      </c>
      <c r="J29" s="88">
        <v>4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260</v>
      </c>
      <c r="F37" s="86">
        <v>1674</v>
      </c>
      <c r="G37" s="86">
        <v>300</v>
      </c>
      <c r="H37" s="87">
        <v>1800</v>
      </c>
      <c r="I37" s="86">
        <v>1800</v>
      </c>
      <c r="J37" s="88">
        <v>1800</v>
      </c>
      <c r="K37" s="86">
        <v>2005</v>
      </c>
      <c r="L37" s="86">
        <v>2120</v>
      </c>
      <c r="M37" s="86">
        <v>2237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37</v>
      </c>
      <c r="F38" s="86">
        <v>105</v>
      </c>
      <c r="G38" s="86">
        <v>0</v>
      </c>
      <c r="H38" s="87">
        <v>25</v>
      </c>
      <c r="I38" s="86">
        <v>25</v>
      </c>
      <c r="J38" s="88">
        <v>25</v>
      </c>
      <c r="K38" s="86">
        <v>30</v>
      </c>
      <c r="L38" s="86">
        <v>35</v>
      </c>
      <c r="M38" s="86">
        <v>37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66</v>
      </c>
      <c r="F39" s="86">
        <v>0</v>
      </c>
      <c r="G39" s="86">
        <v>0</v>
      </c>
      <c r="H39" s="87">
        <v>25</v>
      </c>
      <c r="I39" s="86">
        <v>25</v>
      </c>
      <c r="J39" s="88">
        <v>25</v>
      </c>
      <c r="K39" s="86">
        <v>30</v>
      </c>
      <c r="L39" s="86">
        <v>35</v>
      </c>
      <c r="M39" s="86">
        <v>37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70</v>
      </c>
      <c r="I41" s="86">
        <v>70</v>
      </c>
      <c r="J41" s="88">
        <v>70</v>
      </c>
      <c r="K41" s="86">
        <v>90</v>
      </c>
      <c r="L41" s="86">
        <v>100</v>
      </c>
      <c r="M41" s="86">
        <v>105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309</v>
      </c>
      <c r="F42" s="86">
        <v>270</v>
      </c>
      <c r="G42" s="86">
        <v>277</v>
      </c>
      <c r="H42" s="87">
        <v>250</v>
      </c>
      <c r="I42" s="86">
        <v>500</v>
      </c>
      <c r="J42" s="88">
        <v>500</v>
      </c>
      <c r="K42" s="86">
        <v>300</v>
      </c>
      <c r="L42" s="86">
        <v>317</v>
      </c>
      <c r="M42" s="86">
        <v>334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8413</v>
      </c>
      <c r="G43" s="86">
        <v>2484</v>
      </c>
      <c r="H43" s="87">
        <v>1500</v>
      </c>
      <c r="I43" s="86">
        <v>1500</v>
      </c>
      <c r="J43" s="88">
        <v>1500</v>
      </c>
      <c r="K43" s="86">
        <v>1800</v>
      </c>
      <c r="L43" s="86">
        <v>1899</v>
      </c>
      <c r="M43" s="86">
        <v>2000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30573</v>
      </c>
      <c r="F44" s="86">
        <v>6634</v>
      </c>
      <c r="G44" s="86">
        <v>31354</v>
      </c>
      <c r="H44" s="87">
        <v>60876</v>
      </c>
      <c r="I44" s="86">
        <v>54226</v>
      </c>
      <c r="J44" s="88">
        <v>55226</v>
      </c>
      <c r="K44" s="86">
        <v>510</v>
      </c>
      <c r="L44" s="86">
        <v>540</v>
      </c>
      <c r="M44" s="86">
        <v>570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8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30</v>
      </c>
      <c r="I51" s="72">
        <f t="shared" si="4"/>
        <v>280</v>
      </c>
      <c r="J51" s="74">
        <f t="shared" si="4"/>
        <v>280</v>
      </c>
      <c r="K51" s="72">
        <f t="shared" si="4"/>
        <v>35</v>
      </c>
      <c r="L51" s="72">
        <f t="shared" si="4"/>
        <v>40</v>
      </c>
      <c r="M51" s="72">
        <f t="shared" si="4"/>
        <v>42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30</v>
      </c>
      <c r="I73" s="86">
        <f t="shared" si="12"/>
        <v>280</v>
      </c>
      <c r="J73" s="88">
        <f t="shared" si="12"/>
        <v>280</v>
      </c>
      <c r="K73" s="86">
        <f t="shared" si="12"/>
        <v>35</v>
      </c>
      <c r="L73" s="86">
        <f t="shared" si="12"/>
        <v>40</v>
      </c>
      <c r="M73" s="86">
        <f t="shared" si="12"/>
        <v>42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30</v>
      </c>
      <c r="I74" s="79">
        <v>280</v>
      </c>
      <c r="J74" s="81">
        <v>280</v>
      </c>
      <c r="K74" s="79">
        <v>35</v>
      </c>
      <c r="L74" s="79">
        <v>40</v>
      </c>
      <c r="M74" s="79">
        <v>42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32000</v>
      </c>
      <c r="F77" s="72">
        <f t="shared" ref="F77:M77" si="13">F78+F81+F84+F85+F86+F87+F88</f>
        <v>34000</v>
      </c>
      <c r="G77" s="72">
        <f t="shared" si="13"/>
        <v>5472</v>
      </c>
      <c r="H77" s="73">
        <f t="shared" si="13"/>
        <v>38030</v>
      </c>
      <c r="I77" s="72">
        <f t="shared" si="13"/>
        <v>38080</v>
      </c>
      <c r="J77" s="74">
        <f t="shared" si="13"/>
        <v>38080</v>
      </c>
      <c r="K77" s="72">
        <f t="shared" si="13"/>
        <v>40052</v>
      </c>
      <c r="L77" s="72">
        <f t="shared" si="13"/>
        <v>44540</v>
      </c>
      <c r="M77" s="72">
        <f t="shared" si="13"/>
        <v>46901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32000</v>
      </c>
      <c r="F78" s="100">
        <f t="shared" ref="F78:M78" si="14">SUM(F79:F80)</f>
        <v>34000</v>
      </c>
      <c r="G78" s="100">
        <f t="shared" si="14"/>
        <v>5461</v>
      </c>
      <c r="H78" s="101">
        <f t="shared" si="14"/>
        <v>38000</v>
      </c>
      <c r="I78" s="100">
        <f t="shared" si="14"/>
        <v>38000</v>
      </c>
      <c r="J78" s="102">
        <f t="shared" si="14"/>
        <v>38000</v>
      </c>
      <c r="K78" s="100">
        <f t="shared" si="14"/>
        <v>40052</v>
      </c>
      <c r="L78" s="100">
        <f t="shared" si="14"/>
        <v>44540</v>
      </c>
      <c r="M78" s="100">
        <f t="shared" si="14"/>
        <v>46901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32000</v>
      </c>
      <c r="F80" s="93">
        <v>34000</v>
      </c>
      <c r="G80" s="93">
        <v>5461</v>
      </c>
      <c r="H80" s="94">
        <v>38000</v>
      </c>
      <c r="I80" s="93">
        <v>38000</v>
      </c>
      <c r="J80" s="95">
        <v>38000</v>
      </c>
      <c r="K80" s="93">
        <v>40052</v>
      </c>
      <c r="L80" s="93">
        <v>44540</v>
      </c>
      <c r="M80" s="93">
        <v>46901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11</v>
      </c>
      <c r="H81" s="87">
        <f t="shared" si="15"/>
        <v>30</v>
      </c>
      <c r="I81" s="86">
        <f t="shared" si="15"/>
        <v>80</v>
      </c>
      <c r="J81" s="88">
        <f t="shared" si="15"/>
        <v>80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11</v>
      </c>
      <c r="H83" s="94">
        <v>30</v>
      </c>
      <c r="I83" s="93">
        <v>80</v>
      </c>
      <c r="J83" s="95">
        <v>80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74758</v>
      </c>
      <c r="F92" s="46">
        <f t="shared" ref="F92:M92" si="16">F4+F51+F77+F90</f>
        <v>88858</v>
      </c>
      <c r="G92" s="46">
        <f t="shared" si="16"/>
        <v>44792</v>
      </c>
      <c r="H92" s="47">
        <f t="shared" si="16"/>
        <v>110250</v>
      </c>
      <c r="I92" s="46">
        <f t="shared" si="16"/>
        <v>166750</v>
      </c>
      <c r="J92" s="48">
        <f t="shared" si="16"/>
        <v>211750</v>
      </c>
      <c r="K92" s="46">
        <f t="shared" si="16"/>
        <v>180095</v>
      </c>
      <c r="L92" s="46">
        <f t="shared" si="16"/>
        <v>106649</v>
      </c>
      <c r="M92" s="46">
        <f t="shared" si="16"/>
        <v>112508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</row>
    <row r="4" spans="1:27" s="23" customFormat="1" ht="12.75" customHeight="1" x14ac:dyDescent="0.25">
      <c r="A4" s="18"/>
      <c r="B4" s="19" t="s">
        <v>6</v>
      </c>
      <c r="C4" s="20">
        <f>SUM(C5:C7)</f>
        <v>1168818</v>
      </c>
      <c r="D4" s="20">
        <f t="shared" ref="D4:K4" si="0">SUM(D5:D7)</f>
        <v>1409678</v>
      </c>
      <c r="E4" s="20">
        <f t="shared" si="0"/>
        <v>1235333</v>
      </c>
      <c r="F4" s="21">
        <f t="shared" si="0"/>
        <v>1638167</v>
      </c>
      <c r="G4" s="20">
        <f t="shared" si="0"/>
        <v>1609980</v>
      </c>
      <c r="H4" s="22">
        <f t="shared" si="0"/>
        <v>1686980</v>
      </c>
      <c r="I4" s="20">
        <f t="shared" si="0"/>
        <v>1685396</v>
      </c>
      <c r="J4" s="20">
        <f t="shared" si="0"/>
        <v>1642258</v>
      </c>
      <c r="K4" s="20">
        <f t="shared" si="0"/>
        <v>1766942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575508</v>
      </c>
      <c r="D5" s="28">
        <v>658381</v>
      </c>
      <c r="E5" s="28">
        <v>639821</v>
      </c>
      <c r="F5" s="27">
        <v>739385</v>
      </c>
      <c r="G5" s="28">
        <v>717885</v>
      </c>
      <c r="H5" s="29">
        <v>739385</v>
      </c>
      <c r="I5" s="28">
        <v>804635</v>
      </c>
      <c r="J5" s="28">
        <v>844853</v>
      </c>
      <c r="K5" s="29">
        <v>891631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593310</v>
      </c>
      <c r="D6" s="33">
        <v>751297</v>
      </c>
      <c r="E6" s="33">
        <v>595512</v>
      </c>
      <c r="F6" s="32">
        <v>898782</v>
      </c>
      <c r="G6" s="33">
        <v>892095</v>
      </c>
      <c r="H6" s="34">
        <v>947595</v>
      </c>
      <c r="I6" s="33">
        <v>880761</v>
      </c>
      <c r="J6" s="33">
        <v>797405</v>
      </c>
      <c r="K6" s="34">
        <v>875311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615747</v>
      </c>
      <c r="D8" s="20">
        <f t="shared" ref="D8:K8" si="1">SUM(D9:D15)</f>
        <v>834387</v>
      </c>
      <c r="E8" s="20">
        <f t="shared" si="1"/>
        <v>764520</v>
      </c>
      <c r="F8" s="21">
        <f t="shared" si="1"/>
        <v>886407</v>
      </c>
      <c r="G8" s="20">
        <f t="shared" si="1"/>
        <v>891420</v>
      </c>
      <c r="H8" s="22">
        <f t="shared" si="1"/>
        <v>882420</v>
      </c>
      <c r="I8" s="20">
        <f t="shared" si="1"/>
        <v>896940</v>
      </c>
      <c r="J8" s="20">
        <f t="shared" si="1"/>
        <v>943922</v>
      </c>
      <c r="K8" s="20">
        <f t="shared" si="1"/>
        <v>993743.09009375004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72718</v>
      </c>
      <c r="D9" s="28">
        <v>160192</v>
      </c>
      <c r="E9" s="28">
        <v>106140</v>
      </c>
      <c r="F9" s="27">
        <v>203511</v>
      </c>
      <c r="G9" s="28">
        <v>158709</v>
      </c>
      <c r="H9" s="29">
        <v>148709</v>
      </c>
      <c r="I9" s="28">
        <v>146991</v>
      </c>
      <c r="J9" s="28">
        <v>153480</v>
      </c>
      <c r="K9" s="29">
        <v>164527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1500</v>
      </c>
      <c r="E10" s="33">
        <v>2204</v>
      </c>
      <c r="F10" s="32">
        <v>2300</v>
      </c>
      <c r="G10" s="33">
        <v>2300</v>
      </c>
      <c r="H10" s="34">
        <v>2300</v>
      </c>
      <c r="I10" s="33">
        <v>2491</v>
      </c>
      <c r="J10" s="33">
        <v>2628</v>
      </c>
      <c r="K10" s="34">
        <v>2767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530986</v>
      </c>
      <c r="D13" s="33">
        <v>663489</v>
      </c>
      <c r="E13" s="33">
        <v>649252</v>
      </c>
      <c r="F13" s="32">
        <v>672380</v>
      </c>
      <c r="G13" s="33">
        <v>700338</v>
      </c>
      <c r="H13" s="34">
        <v>701338</v>
      </c>
      <c r="I13" s="33">
        <v>735675</v>
      </c>
      <c r="J13" s="33">
        <v>775290</v>
      </c>
      <c r="K13" s="34">
        <v>813178.09009375004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12043</v>
      </c>
      <c r="D15" s="36">
        <v>9206</v>
      </c>
      <c r="E15" s="36">
        <v>6924</v>
      </c>
      <c r="F15" s="35">
        <v>8216</v>
      </c>
      <c r="G15" s="36">
        <v>30073</v>
      </c>
      <c r="H15" s="37">
        <v>30073</v>
      </c>
      <c r="I15" s="36">
        <v>11783</v>
      </c>
      <c r="J15" s="36">
        <v>12524</v>
      </c>
      <c r="K15" s="37">
        <v>13271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740143</v>
      </c>
      <c r="D16" s="20">
        <f t="shared" ref="D16:K16" si="2">SUM(D17:D23)</f>
        <v>646339</v>
      </c>
      <c r="E16" s="20">
        <f t="shared" si="2"/>
        <v>460303</v>
      </c>
      <c r="F16" s="21">
        <f t="shared" si="2"/>
        <v>868925</v>
      </c>
      <c r="G16" s="20">
        <f t="shared" si="2"/>
        <v>1113046</v>
      </c>
      <c r="H16" s="22">
        <f t="shared" si="2"/>
        <v>1187046</v>
      </c>
      <c r="I16" s="20">
        <f t="shared" si="2"/>
        <v>1225104</v>
      </c>
      <c r="J16" s="20">
        <f t="shared" si="2"/>
        <v>1155247</v>
      </c>
      <c r="K16" s="20">
        <f t="shared" si="2"/>
        <v>1221411</v>
      </c>
    </row>
    <row r="17" spans="1:11" s="14" customFormat="1" ht="12.75" customHeight="1" x14ac:dyDescent="0.25">
      <c r="A17" s="25"/>
      <c r="B17" s="26" t="s">
        <v>22</v>
      </c>
      <c r="C17" s="27">
        <v>727422</v>
      </c>
      <c r="D17" s="28">
        <v>616838</v>
      </c>
      <c r="E17" s="28">
        <v>406322</v>
      </c>
      <c r="F17" s="27">
        <v>856103</v>
      </c>
      <c r="G17" s="28">
        <v>1041799</v>
      </c>
      <c r="H17" s="29">
        <v>1101799</v>
      </c>
      <c r="I17" s="28">
        <v>1172136</v>
      </c>
      <c r="J17" s="28">
        <v>1099574</v>
      </c>
      <c r="K17" s="29">
        <v>1153780</v>
      </c>
    </row>
    <row r="18" spans="1:11" s="14" customFormat="1" ht="12.75" customHeight="1" x14ac:dyDescent="0.25">
      <c r="A18" s="25"/>
      <c r="B18" s="26" t="s">
        <v>23</v>
      </c>
      <c r="C18" s="32">
        <v>12721</v>
      </c>
      <c r="D18" s="33">
        <v>29501</v>
      </c>
      <c r="E18" s="33">
        <v>53981</v>
      </c>
      <c r="F18" s="32">
        <v>12822</v>
      </c>
      <c r="G18" s="33">
        <v>71247</v>
      </c>
      <c r="H18" s="34">
        <v>85247</v>
      </c>
      <c r="I18" s="33">
        <v>52968</v>
      </c>
      <c r="J18" s="33">
        <v>55673</v>
      </c>
      <c r="K18" s="34">
        <v>67631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2524708</v>
      </c>
      <c r="D26" s="46">
        <f t="shared" ref="D26:K26" si="3">+D4+D8+D16+D24</f>
        <v>2890404</v>
      </c>
      <c r="E26" s="46">
        <f t="shared" si="3"/>
        <v>2460156</v>
      </c>
      <c r="F26" s="47">
        <f t="shared" si="3"/>
        <v>3393499</v>
      </c>
      <c r="G26" s="46">
        <f t="shared" si="3"/>
        <v>3614446</v>
      </c>
      <c r="H26" s="48">
        <f t="shared" si="3"/>
        <v>3756446</v>
      </c>
      <c r="I26" s="46">
        <f t="shared" si="3"/>
        <v>3807440</v>
      </c>
      <c r="J26" s="46">
        <f t="shared" si="3"/>
        <v>3741427</v>
      </c>
      <c r="K26" s="46">
        <f t="shared" si="3"/>
        <v>3982096.09009375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  <c r="Z3" s="54" t="s">
        <v>32</v>
      </c>
    </row>
    <row r="4" spans="1:27" s="14" customFormat="1" ht="12.75" customHeight="1" x14ac:dyDescent="0.25">
      <c r="A4" s="25"/>
      <c r="B4" s="56" t="s">
        <v>147</v>
      </c>
      <c r="C4" s="33">
        <v>4595</v>
      </c>
      <c r="D4" s="33">
        <v>5883</v>
      </c>
      <c r="E4" s="33">
        <v>6157</v>
      </c>
      <c r="F4" s="27">
        <v>6370</v>
      </c>
      <c r="G4" s="28">
        <v>8970</v>
      </c>
      <c r="H4" s="29">
        <v>8970</v>
      </c>
      <c r="I4" s="33">
        <v>9227</v>
      </c>
      <c r="J4" s="33">
        <v>9680</v>
      </c>
      <c r="K4" s="33">
        <v>12708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148</v>
      </c>
      <c r="C5" s="33">
        <v>13904</v>
      </c>
      <c r="D5" s="33">
        <v>21245</v>
      </c>
      <c r="E5" s="33">
        <v>20712</v>
      </c>
      <c r="F5" s="32">
        <v>24701</v>
      </c>
      <c r="G5" s="33">
        <v>20201</v>
      </c>
      <c r="H5" s="34">
        <v>22201</v>
      </c>
      <c r="I5" s="33">
        <v>24079</v>
      </c>
      <c r="J5" s="33">
        <v>27970</v>
      </c>
      <c r="K5" s="33">
        <v>29288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149</v>
      </c>
      <c r="C6" s="33">
        <v>91895</v>
      </c>
      <c r="D6" s="33">
        <v>107636</v>
      </c>
      <c r="E6" s="33">
        <v>106469</v>
      </c>
      <c r="F6" s="32">
        <v>144242</v>
      </c>
      <c r="G6" s="33">
        <v>137242</v>
      </c>
      <c r="H6" s="34">
        <v>146242</v>
      </c>
      <c r="I6" s="33">
        <v>157871</v>
      </c>
      <c r="J6" s="33">
        <v>175326</v>
      </c>
      <c r="K6" s="33">
        <v>186805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150</v>
      </c>
      <c r="C7" s="33">
        <v>2794</v>
      </c>
      <c r="D7" s="33">
        <v>3552</v>
      </c>
      <c r="E7" s="33">
        <v>3160</v>
      </c>
      <c r="F7" s="32">
        <v>4046</v>
      </c>
      <c r="G7" s="33">
        <v>7946</v>
      </c>
      <c r="H7" s="34">
        <v>3946</v>
      </c>
      <c r="I7" s="33">
        <v>4257</v>
      </c>
      <c r="J7" s="33">
        <v>4556</v>
      </c>
      <c r="K7" s="33">
        <v>4798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113188</v>
      </c>
      <c r="D19" s="46">
        <f t="shared" ref="D19:K19" si="1">SUM(D4:D18)</f>
        <v>138316</v>
      </c>
      <c r="E19" s="46">
        <f t="shared" si="1"/>
        <v>136498</v>
      </c>
      <c r="F19" s="47">
        <f t="shared" si="1"/>
        <v>179359</v>
      </c>
      <c r="G19" s="46">
        <f t="shared" si="1"/>
        <v>174359</v>
      </c>
      <c r="H19" s="48">
        <f t="shared" si="1"/>
        <v>181359</v>
      </c>
      <c r="I19" s="46">
        <f t="shared" si="1"/>
        <v>195434</v>
      </c>
      <c r="J19" s="46">
        <f t="shared" si="1"/>
        <v>217532</v>
      </c>
      <c r="K19" s="46">
        <f t="shared" si="1"/>
        <v>233599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</row>
    <row r="4" spans="1:27" s="23" customFormat="1" ht="12.75" customHeight="1" x14ac:dyDescent="0.25">
      <c r="A4" s="18"/>
      <c r="B4" s="19" t="s">
        <v>6</v>
      </c>
      <c r="C4" s="20">
        <f>SUM(C5:C7)</f>
        <v>110042</v>
      </c>
      <c r="D4" s="20">
        <f t="shared" ref="D4:K4" si="0">SUM(D5:D7)</f>
        <v>134844</v>
      </c>
      <c r="E4" s="20">
        <f t="shared" si="0"/>
        <v>135045</v>
      </c>
      <c r="F4" s="21">
        <f t="shared" si="0"/>
        <v>175538</v>
      </c>
      <c r="G4" s="20">
        <f t="shared" si="0"/>
        <v>172251</v>
      </c>
      <c r="H4" s="22">
        <f t="shared" si="0"/>
        <v>179251</v>
      </c>
      <c r="I4" s="20">
        <f t="shared" si="0"/>
        <v>188321</v>
      </c>
      <c r="J4" s="20">
        <f t="shared" si="0"/>
        <v>208953</v>
      </c>
      <c r="K4" s="20">
        <f t="shared" si="0"/>
        <v>224483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72345</v>
      </c>
      <c r="D5" s="28">
        <v>85480</v>
      </c>
      <c r="E5" s="28">
        <v>86128</v>
      </c>
      <c r="F5" s="27">
        <v>99913</v>
      </c>
      <c r="G5" s="28">
        <v>99913</v>
      </c>
      <c r="H5" s="29">
        <v>99913</v>
      </c>
      <c r="I5" s="28">
        <v>107849</v>
      </c>
      <c r="J5" s="28">
        <v>120299</v>
      </c>
      <c r="K5" s="29">
        <v>130823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37697</v>
      </c>
      <c r="D6" s="33">
        <v>49364</v>
      </c>
      <c r="E6" s="33">
        <v>48917</v>
      </c>
      <c r="F6" s="32">
        <v>75625</v>
      </c>
      <c r="G6" s="33">
        <v>72338</v>
      </c>
      <c r="H6" s="34">
        <v>79338</v>
      </c>
      <c r="I6" s="33">
        <v>80472</v>
      </c>
      <c r="J6" s="33">
        <v>88654</v>
      </c>
      <c r="K6" s="34">
        <v>93660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513</v>
      </c>
      <c r="D8" s="20">
        <f t="shared" ref="D8:K8" si="1">SUM(D9:D15)</f>
        <v>464</v>
      </c>
      <c r="E8" s="20">
        <f t="shared" si="1"/>
        <v>223</v>
      </c>
      <c r="F8" s="21">
        <f t="shared" si="1"/>
        <v>536</v>
      </c>
      <c r="G8" s="20">
        <f t="shared" si="1"/>
        <v>443</v>
      </c>
      <c r="H8" s="22">
        <f t="shared" si="1"/>
        <v>443</v>
      </c>
      <c r="I8" s="20">
        <f t="shared" si="1"/>
        <v>3535</v>
      </c>
      <c r="J8" s="20">
        <f t="shared" si="1"/>
        <v>3807</v>
      </c>
      <c r="K8" s="20">
        <f t="shared" si="1"/>
        <v>4091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513</v>
      </c>
      <c r="D15" s="36">
        <v>464</v>
      </c>
      <c r="E15" s="36">
        <v>223</v>
      </c>
      <c r="F15" s="35">
        <v>536</v>
      </c>
      <c r="G15" s="36">
        <v>443</v>
      </c>
      <c r="H15" s="37">
        <v>443</v>
      </c>
      <c r="I15" s="36">
        <v>3535</v>
      </c>
      <c r="J15" s="36">
        <v>3807</v>
      </c>
      <c r="K15" s="37">
        <v>4091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2633</v>
      </c>
      <c r="D16" s="20">
        <f t="shared" ref="D16:K16" si="2">SUM(D17:D23)</f>
        <v>3008</v>
      </c>
      <c r="E16" s="20">
        <f t="shared" si="2"/>
        <v>1230</v>
      </c>
      <c r="F16" s="21">
        <f t="shared" si="2"/>
        <v>3285</v>
      </c>
      <c r="G16" s="20">
        <f t="shared" si="2"/>
        <v>1665</v>
      </c>
      <c r="H16" s="22">
        <f t="shared" si="2"/>
        <v>1665</v>
      </c>
      <c r="I16" s="20">
        <f t="shared" si="2"/>
        <v>3578</v>
      </c>
      <c r="J16" s="20">
        <f t="shared" si="2"/>
        <v>4772</v>
      </c>
      <c r="K16" s="20">
        <f t="shared" si="2"/>
        <v>5025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2633</v>
      </c>
      <c r="D18" s="33">
        <v>3008</v>
      </c>
      <c r="E18" s="33">
        <v>1230</v>
      </c>
      <c r="F18" s="32">
        <v>3285</v>
      </c>
      <c r="G18" s="33">
        <v>1665</v>
      </c>
      <c r="H18" s="34">
        <v>1665</v>
      </c>
      <c r="I18" s="33">
        <v>3578</v>
      </c>
      <c r="J18" s="33">
        <v>4772</v>
      </c>
      <c r="K18" s="34">
        <v>5025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113188</v>
      </c>
      <c r="D26" s="46">
        <f t="shared" ref="D26:K26" si="3">+D4+D8+D16+D24</f>
        <v>138316</v>
      </c>
      <c r="E26" s="46">
        <f t="shared" si="3"/>
        <v>136498</v>
      </c>
      <c r="F26" s="47">
        <f t="shared" si="3"/>
        <v>179359</v>
      </c>
      <c r="G26" s="46">
        <f t="shared" si="3"/>
        <v>174359</v>
      </c>
      <c r="H26" s="48">
        <f t="shared" si="3"/>
        <v>181359</v>
      </c>
      <c r="I26" s="46">
        <f t="shared" si="3"/>
        <v>195434</v>
      </c>
      <c r="J26" s="46">
        <f t="shared" si="3"/>
        <v>217532</v>
      </c>
      <c r="K26" s="46">
        <f t="shared" si="3"/>
        <v>233599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5011</v>
      </c>
      <c r="D4" s="33">
        <v>10373</v>
      </c>
      <c r="E4" s="33">
        <v>5136</v>
      </c>
      <c r="F4" s="27">
        <v>11749</v>
      </c>
      <c r="G4" s="28">
        <v>8181</v>
      </c>
      <c r="H4" s="29">
        <v>8181</v>
      </c>
      <c r="I4" s="33">
        <v>8905</v>
      </c>
      <c r="J4" s="33">
        <v>9305</v>
      </c>
      <c r="K4" s="33">
        <v>9799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21539</v>
      </c>
      <c r="D5" s="33">
        <v>21209</v>
      </c>
      <c r="E5" s="33">
        <v>5316</v>
      </c>
      <c r="F5" s="32">
        <v>7098</v>
      </c>
      <c r="G5" s="33">
        <v>3377</v>
      </c>
      <c r="H5" s="34">
        <v>5377</v>
      </c>
      <c r="I5" s="33">
        <v>7116</v>
      </c>
      <c r="J5" s="33">
        <v>7398</v>
      </c>
      <c r="K5" s="33">
        <v>7788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153</v>
      </c>
      <c r="C6" s="33">
        <v>11001</v>
      </c>
      <c r="D6" s="33">
        <v>23233</v>
      </c>
      <c r="E6" s="33">
        <v>17303</v>
      </c>
      <c r="F6" s="32">
        <v>14320</v>
      </c>
      <c r="G6" s="33">
        <v>7320</v>
      </c>
      <c r="H6" s="34">
        <v>14320</v>
      </c>
      <c r="I6" s="33">
        <v>15722</v>
      </c>
      <c r="J6" s="33">
        <v>15845</v>
      </c>
      <c r="K6" s="33">
        <v>16454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154</v>
      </c>
      <c r="C7" s="33">
        <v>108539</v>
      </c>
      <c r="D7" s="33">
        <v>123129</v>
      </c>
      <c r="E7" s="33">
        <v>93186</v>
      </c>
      <c r="F7" s="32">
        <v>153994</v>
      </c>
      <c r="G7" s="33">
        <v>122563</v>
      </c>
      <c r="H7" s="34">
        <v>201563</v>
      </c>
      <c r="I7" s="33">
        <v>554492</v>
      </c>
      <c r="J7" s="33">
        <v>383883</v>
      </c>
      <c r="K7" s="33">
        <v>412567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155</v>
      </c>
      <c r="C8" s="33">
        <v>262189</v>
      </c>
      <c r="D8" s="33">
        <v>288376</v>
      </c>
      <c r="E8" s="33">
        <v>285678</v>
      </c>
      <c r="F8" s="32">
        <v>319562</v>
      </c>
      <c r="G8" s="33">
        <v>316262</v>
      </c>
      <c r="H8" s="34">
        <v>336262</v>
      </c>
      <c r="I8" s="33">
        <v>371518</v>
      </c>
      <c r="J8" s="33">
        <v>376470</v>
      </c>
      <c r="K8" s="33">
        <v>412575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156</v>
      </c>
      <c r="C9" s="33">
        <v>22216</v>
      </c>
      <c r="D9" s="33">
        <v>27273</v>
      </c>
      <c r="E9" s="33">
        <v>10376</v>
      </c>
      <c r="F9" s="32">
        <v>80484</v>
      </c>
      <c r="G9" s="33">
        <v>64969</v>
      </c>
      <c r="H9" s="34">
        <v>78969</v>
      </c>
      <c r="I9" s="33">
        <v>13092</v>
      </c>
      <c r="J9" s="33">
        <v>13470</v>
      </c>
      <c r="K9" s="33">
        <v>14184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157</v>
      </c>
      <c r="C10" s="33">
        <v>146462</v>
      </c>
      <c r="D10" s="33">
        <v>235255</v>
      </c>
      <c r="E10" s="33">
        <v>198679</v>
      </c>
      <c r="F10" s="32">
        <v>339785</v>
      </c>
      <c r="G10" s="33">
        <v>276287</v>
      </c>
      <c r="H10" s="34">
        <v>286287</v>
      </c>
      <c r="I10" s="33">
        <v>274239</v>
      </c>
      <c r="J10" s="33">
        <v>283921</v>
      </c>
      <c r="K10" s="33">
        <v>300041</v>
      </c>
      <c r="Z10" s="53">
        <f t="shared" si="0"/>
        <v>1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576957</v>
      </c>
      <c r="D19" s="46">
        <f t="shared" ref="D19:K19" si="1">SUM(D4:D18)</f>
        <v>728848</v>
      </c>
      <c r="E19" s="46">
        <f t="shared" si="1"/>
        <v>615674</v>
      </c>
      <c r="F19" s="47">
        <f t="shared" si="1"/>
        <v>926992</v>
      </c>
      <c r="G19" s="46">
        <f t="shared" si="1"/>
        <v>798959</v>
      </c>
      <c r="H19" s="48">
        <f t="shared" si="1"/>
        <v>930959</v>
      </c>
      <c r="I19" s="46">
        <f t="shared" si="1"/>
        <v>1245084</v>
      </c>
      <c r="J19" s="46">
        <f t="shared" si="1"/>
        <v>1090292</v>
      </c>
      <c r="K19" s="46">
        <f t="shared" si="1"/>
        <v>1173408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</row>
    <row r="4" spans="1:27" s="23" customFormat="1" ht="12.75" customHeight="1" x14ac:dyDescent="0.25">
      <c r="A4" s="18"/>
      <c r="B4" s="19" t="s">
        <v>6</v>
      </c>
      <c r="C4" s="20">
        <f>SUM(C5:C7)</f>
        <v>399060</v>
      </c>
      <c r="D4" s="20">
        <f t="shared" ref="D4:K4" si="0">SUM(D5:D7)</f>
        <v>465351</v>
      </c>
      <c r="E4" s="20">
        <f t="shared" si="0"/>
        <v>442690</v>
      </c>
      <c r="F4" s="21">
        <f t="shared" si="0"/>
        <v>635162</v>
      </c>
      <c r="G4" s="20">
        <f t="shared" si="0"/>
        <v>555662</v>
      </c>
      <c r="H4" s="22">
        <f t="shared" si="0"/>
        <v>633162</v>
      </c>
      <c r="I4" s="20">
        <f t="shared" si="0"/>
        <v>611442</v>
      </c>
      <c r="J4" s="20">
        <f t="shared" si="0"/>
        <v>613017</v>
      </c>
      <c r="K4" s="20">
        <f t="shared" si="0"/>
        <v>672043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257785</v>
      </c>
      <c r="D5" s="28">
        <v>280672</v>
      </c>
      <c r="E5" s="28">
        <v>271517</v>
      </c>
      <c r="F5" s="27">
        <v>307775</v>
      </c>
      <c r="G5" s="28">
        <v>301775</v>
      </c>
      <c r="H5" s="29">
        <v>307775</v>
      </c>
      <c r="I5" s="28">
        <v>344691</v>
      </c>
      <c r="J5" s="28">
        <v>365614</v>
      </c>
      <c r="K5" s="29">
        <v>390069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141275</v>
      </c>
      <c r="D6" s="33">
        <v>184679</v>
      </c>
      <c r="E6" s="33">
        <v>171173</v>
      </c>
      <c r="F6" s="32">
        <v>327387</v>
      </c>
      <c r="G6" s="33">
        <v>253887</v>
      </c>
      <c r="H6" s="34">
        <v>325387</v>
      </c>
      <c r="I6" s="33">
        <v>266751</v>
      </c>
      <c r="J6" s="33">
        <v>247403</v>
      </c>
      <c r="K6" s="34">
        <v>281974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82264</v>
      </c>
      <c r="D8" s="20">
        <f t="shared" ref="D8:K8" si="1">SUM(D9:D15)</f>
        <v>164462</v>
      </c>
      <c r="E8" s="20">
        <f t="shared" si="1"/>
        <v>108942</v>
      </c>
      <c r="F8" s="21">
        <f t="shared" si="1"/>
        <v>206500</v>
      </c>
      <c r="G8" s="20">
        <f t="shared" si="1"/>
        <v>182298</v>
      </c>
      <c r="H8" s="22">
        <f t="shared" si="1"/>
        <v>172298</v>
      </c>
      <c r="I8" s="20">
        <f t="shared" si="1"/>
        <v>150221</v>
      </c>
      <c r="J8" s="20">
        <f t="shared" si="1"/>
        <v>156888</v>
      </c>
      <c r="K8" s="20">
        <f t="shared" si="1"/>
        <v>168115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72718</v>
      </c>
      <c r="D9" s="28">
        <v>160192</v>
      </c>
      <c r="E9" s="28">
        <v>106140</v>
      </c>
      <c r="F9" s="27">
        <v>203511</v>
      </c>
      <c r="G9" s="28">
        <v>158709</v>
      </c>
      <c r="H9" s="29">
        <v>148709</v>
      </c>
      <c r="I9" s="28">
        <v>146991</v>
      </c>
      <c r="J9" s="28">
        <v>153480</v>
      </c>
      <c r="K9" s="29">
        <v>164527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9546</v>
      </c>
      <c r="D15" s="36">
        <v>4270</v>
      </c>
      <c r="E15" s="36">
        <v>2802</v>
      </c>
      <c r="F15" s="35">
        <v>2989</v>
      </c>
      <c r="G15" s="36">
        <v>23589</v>
      </c>
      <c r="H15" s="37">
        <v>23589</v>
      </c>
      <c r="I15" s="36">
        <v>3230</v>
      </c>
      <c r="J15" s="36">
        <v>3408</v>
      </c>
      <c r="K15" s="37">
        <v>3588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95633</v>
      </c>
      <c r="D16" s="20">
        <f t="shared" ref="D16:K16" si="2">SUM(D17:D23)</f>
        <v>99035</v>
      </c>
      <c r="E16" s="20">
        <f t="shared" si="2"/>
        <v>64042</v>
      </c>
      <c r="F16" s="21">
        <f t="shared" si="2"/>
        <v>85330</v>
      </c>
      <c r="G16" s="20">
        <f t="shared" si="2"/>
        <v>60999</v>
      </c>
      <c r="H16" s="22">
        <f t="shared" si="2"/>
        <v>125499</v>
      </c>
      <c r="I16" s="20">
        <f t="shared" si="2"/>
        <v>483421</v>
      </c>
      <c r="J16" s="20">
        <f t="shared" si="2"/>
        <v>320387</v>
      </c>
      <c r="K16" s="20">
        <f t="shared" si="2"/>
        <v>333250</v>
      </c>
    </row>
    <row r="17" spans="1:11" s="14" customFormat="1" ht="12.75" customHeight="1" x14ac:dyDescent="0.25">
      <c r="A17" s="25"/>
      <c r="B17" s="26" t="s">
        <v>22</v>
      </c>
      <c r="C17" s="27">
        <v>95133</v>
      </c>
      <c r="D17" s="28">
        <v>96099</v>
      </c>
      <c r="E17" s="28">
        <v>62374</v>
      </c>
      <c r="F17" s="27">
        <v>84680</v>
      </c>
      <c r="G17" s="28">
        <v>56749</v>
      </c>
      <c r="H17" s="29">
        <v>121749</v>
      </c>
      <c r="I17" s="28">
        <v>482171</v>
      </c>
      <c r="J17" s="28">
        <v>319014</v>
      </c>
      <c r="K17" s="29">
        <v>331752</v>
      </c>
    </row>
    <row r="18" spans="1:11" s="14" customFormat="1" ht="12.75" customHeight="1" x14ac:dyDescent="0.25">
      <c r="A18" s="25"/>
      <c r="B18" s="26" t="s">
        <v>23</v>
      </c>
      <c r="C18" s="32">
        <v>500</v>
      </c>
      <c r="D18" s="33">
        <v>2936</v>
      </c>
      <c r="E18" s="33">
        <v>1668</v>
      </c>
      <c r="F18" s="32">
        <v>650</v>
      </c>
      <c r="G18" s="33">
        <v>4250</v>
      </c>
      <c r="H18" s="34">
        <v>3750</v>
      </c>
      <c r="I18" s="33">
        <v>1250</v>
      </c>
      <c r="J18" s="33">
        <v>1373</v>
      </c>
      <c r="K18" s="34">
        <v>1498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576957</v>
      </c>
      <c r="D26" s="46">
        <f t="shared" ref="D26:K26" si="3">+D4+D8+D16+D24</f>
        <v>728848</v>
      </c>
      <c r="E26" s="46">
        <f t="shared" si="3"/>
        <v>615674</v>
      </c>
      <c r="F26" s="47">
        <f t="shared" si="3"/>
        <v>926992</v>
      </c>
      <c r="G26" s="46">
        <f t="shared" si="3"/>
        <v>798959</v>
      </c>
      <c r="H26" s="48">
        <f t="shared" si="3"/>
        <v>930959</v>
      </c>
      <c r="I26" s="46">
        <f t="shared" si="3"/>
        <v>1245084</v>
      </c>
      <c r="J26" s="46">
        <f t="shared" si="3"/>
        <v>1090292</v>
      </c>
      <c r="K26" s="46">
        <f t="shared" si="3"/>
        <v>1173408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  <c r="Z3" s="54" t="s">
        <v>32</v>
      </c>
    </row>
    <row r="4" spans="1:27" s="14" customFormat="1" ht="12.75" customHeight="1" x14ac:dyDescent="0.25">
      <c r="A4" s="25"/>
      <c r="B4" s="56" t="s">
        <v>158</v>
      </c>
      <c r="C4" s="33">
        <v>7277</v>
      </c>
      <c r="D4" s="33">
        <v>18402</v>
      </c>
      <c r="E4" s="33">
        <v>12199</v>
      </c>
      <c r="F4" s="27">
        <v>22649</v>
      </c>
      <c r="G4" s="28">
        <v>17149</v>
      </c>
      <c r="H4" s="29">
        <v>17149</v>
      </c>
      <c r="I4" s="33">
        <v>23502</v>
      </c>
      <c r="J4" s="33">
        <v>24809</v>
      </c>
      <c r="K4" s="33">
        <v>26724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159</v>
      </c>
      <c r="C5" s="33">
        <v>21822</v>
      </c>
      <c r="D5" s="33">
        <v>64508</v>
      </c>
      <c r="E5" s="33">
        <v>16829</v>
      </c>
      <c r="F5" s="32">
        <v>6929</v>
      </c>
      <c r="G5" s="33">
        <v>37824</v>
      </c>
      <c r="H5" s="34">
        <v>56324</v>
      </c>
      <c r="I5" s="33">
        <v>39295</v>
      </c>
      <c r="J5" s="33">
        <v>30523</v>
      </c>
      <c r="K5" s="33">
        <v>41529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160</v>
      </c>
      <c r="C6" s="33">
        <v>15023</v>
      </c>
      <c r="D6" s="33">
        <v>21065</v>
      </c>
      <c r="E6" s="33">
        <v>13577</v>
      </c>
      <c r="F6" s="32">
        <v>14563</v>
      </c>
      <c r="G6" s="33">
        <v>11563</v>
      </c>
      <c r="H6" s="34">
        <v>14563</v>
      </c>
      <c r="I6" s="33">
        <v>12389</v>
      </c>
      <c r="J6" s="33">
        <v>13099</v>
      </c>
      <c r="K6" s="33">
        <v>21224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161</v>
      </c>
      <c r="C7" s="33">
        <v>600289</v>
      </c>
      <c r="D7" s="33">
        <v>471739</v>
      </c>
      <c r="E7" s="33">
        <v>338487</v>
      </c>
      <c r="F7" s="32">
        <v>783423</v>
      </c>
      <c r="G7" s="33">
        <v>947050</v>
      </c>
      <c r="H7" s="34">
        <v>942050</v>
      </c>
      <c r="I7" s="33">
        <v>649913</v>
      </c>
      <c r="J7" s="33">
        <v>736020</v>
      </c>
      <c r="K7" s="33">
        <v>775127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162</v>
      </c>
      <c r="C8" s="33">
        <v>399252</v>
      </c>
      <c r="D8" s="33">
        <v>472899</v>
      </c>
      <c r="E8" s="33">
        <v>401081</v>
      </c>
      <c r="F8" s="32">
        <v>441296</v>
      </c>
      <c r="G8" s="33">
        <v>510296</v>
      </c>
      <c r="H8" s="34">
        <v>447296</v>
      </c>
      <c r="I8" s="33">
        <v>475297</v>
      </c>
      <c r="J8" s="33">
        <v>472152</v>
      </c>
      <c r="K8" s="33">
        <v>495155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1043663</v>
      </c>
      <c r="D19" s="46">
        <f t="shared" ref="D19:K19" si="1">SUM(D4:D18)</f>
        <v>1048613</v>
      </c>
      <c r="E19" s="46">
        <f t="shared" si="1"/>
        <v>782173</v>
      </c>
      <c r="F19" s="47">
        <f t="shared" si="1"/>
        <v>1268860</v>
      </c>
      <c r="G19" s="46">
        <f t="shared" si="1"/>
        <v>1523882</v>
      </c>
      <c r="H19" s="48">
        <f t="shared" si="1"/>
        <v>1477382</v>
      </c>
      <c r="I19" s="46">
        <f t="shared" si="1"/>
        <v>1200396</v>
      </c>
      <c r="J19" s="46">
        <f t="shared" si="1"/>
        <v>1276603</v>
      </c>
      <c r="K19" s="46">
        <f t="shared" si="1"/>
        <v>1359759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171</v>
      </c>
      <c r="G3" s="174"/>
      <c r="H3" s="175"/>
      <c r="I3" s="17" t="s">
        <v>172</v>
      </c>
      <c r="J3" s="17" t="s">
        <v>174</v>
      </c>
      <c r="K3" s="17" t="s">
        <v>173</v>
      </c>
    </row>
    <row r="4" spans="1:27" s="23" customFormat="1" ht="12.75" customHeight="1" x14ac:dyDescent="0.25">
      <c r="A4" s="18"/>
      <c r="B4" s="19" t="s">
        <v>6</v>
      </c>
      <c r="C4" s="20">
        <f>SUM(C5:C7)</f>
        <v>437316</v>
      </c>
      <c r="D4" s="20">
        <f t="shared" ref="D4:K4" si="0">SUM(D5:D7)</f>
        <v>551882</v>
      </c>
      <c r="E4" s="20">
        <f t="shared" si="0"/>
        <v>398463</v>
      </c>
      <c r="F4" s="21">
        <f t="shared" si="0"/>
        <v>530536</v>
      </c>
      <c r="G4" s="20">
        <f t="shared" si="0"/>
        <v>534836</v>
      </c>
      <c r="H4" s="22">
        <f t="shared" si="0"/>
        <v>478836</v>
      </c>
      <c r="I4" s="20">
        <f t="shared" si="0"/>
        <v>510711</v>
      </c>
      <c r="J4" s="20">
        <f t="shared" si="0"/>
        <v>509560</v>
      </c>
      <c r="K4" s="20">
        <f t="shared" si="0"/>
        <v>542618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193821</v>
      </c>
      <c r="D5" s="28">
        <v>231735</v>
      </c>
      <c r="E5" s="28">
        <v>221272</v>
      </c>
      <c r="F5" s="27">
        <v>265104</v>
      </c>
      <c r="G5" s="28">
        <v>246104</v>
      </c>
      <c r="H5" s="29">
        <v>258104</v>
      </c>
      <c r="I5" s="28">
        <v>277956</v>
      </c>
      <c r="J5" s="28">
        <v>280594</v>
      </c>
      <c r="K5" s="29">
        <v>288130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243495</v>
      </c>
      <c r="D6" s="33">
        <v>320147</v>
      </c>
      <c r="E6" s="33">
        <v>177191</v>
      </c>
      <c r="F6" s="32">
        <v>265432</v>
      </c>
      <c r="G6" s="33">
        <v>288732</v>
      </c>
      <c r="H6" s="34">
        <v>220732</v>
      </c>
      <c r="I6" s="33">
        <v>232755</v>
      </c>
      <c r="J6" s="33">
        <v>228966</v>
      </c>
      <c r="K6" s="34">
        <v>254488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1736</v>
      </c>
      <c r="D8" s="20">
        <f t="shared" ref="D8:K8" si="1">SUM(D9:D15)</f>
        <v>4149</v>
      </c>
      <c r="E8" s="20">
        <f t="shared" si="1"/>
        <v>3630</v>
      </c>
      <c r="F8" s="21">
        <f t="shared" si="1"/>
        <v>4401</v>
      </c>
      <c r="G8" s="20">
        <f t="shared" si="1"/>
        <v>5101</v>
      </c>
      <c r="H8" s="22">
        <f t="shared" si="1"/>
        <v>5101</v>
      </c>
      <c r="I8" s="20">
        <f t="shared" si="1"/>
        <v>4702</v>
      </c>
      <c r="J8" s="20">
        <f t="shared" si="1"/>
        <v>4969</v>
      </c>
      <c r="K8" s="20">
        <f t="shared" si="1"/>
        <v>5233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1736</v>
      </c>
      <c r="D15" s="36">
        <v>4149</v>
      </c>
      <c r="E15" s="36">
        <v>3630</v>
      </c>
      <c r="F15" s="35">
        <v>4401</v>
      </c>
      <c r="G15" s="36">
        <v>5101</v>
      </c>
      <c r="H15" s="37">
        <v>5101</v>
      </c>
      <c r="I15" s="36">
        <v>4702</v>
      </c>
      <c r="J15" s="36">
        <v>4969</v>
      </c>
      <c r="K15" s="37">
        <v>5233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604611</v>
      </c>
      <c r="D16" s="20">
        <f t="shared" ref="D16:K16" si="2">SUM(D17:D23)</f>
        <v>492582</v>
      </c>
      <c r="E16" s="20">
        <f t="shared" si="2"/>
        <v>380080</v>
      </c>
      <c r="F16" s="21">
        <f t="shared" si="2"/>
        <v>733923</v>
      </c>
      <c r="G16" s="20">
        <f t="shared" si="2"/>
        <v>983945</v>
      </c>
      <c r="H16" s="22">
        <f t="shared" si="2"/>
        <v>993445</v>
      </c>
      <c r="I16" s="20">
        <f t="shared" si="2"/>
        <v>684983</v>
      </c>
      <c r="J16" s="20">
        <f t="shared" si="2"/>
        <v>762074</v>
      </c>
      <c r="K16" s="20">
        <f t="shared" si="2"/>
        <v>811908</v>
      </c>
    </row>
    <row r="17" spans="1:11" s="14" customFormat="1" ht="12.75" customHeight="1" x14ac:dyDescent="0.25">
      <c r="A17" s="25"/>
      <c r="B17" s="26" t="s">
        <v>22</v>
      </c>
      <c r="C17" s="27">
        <v>600289</v>
      </c>
      <c r="D17" s="28">
        <v>486739</v>
      </c>
      <c r="E17" s="28">
        <v>338487</v>
      </c>
      <c r="F17" s="27">
        <v>733423</v>
      </c>
      <c r="G17" s="28">
        <v>947050</v>
      </c>
      <c r="H17" s="29">
        <v>942050</v>
      </c>
      <c r="I17" s="28">
        <v>649913</v>
      </c>
      <c r="J17" s="28">
        <v>736020</v>
      </c>
      <c r="K17" s="29">
        <v>775127</v>
      </c>
    </row>
    <row r="18" spans="1:11" s="14" customFormat="1" ht="12.75" customHeight="1" x14ac:dyDescent="0.25">
      <c r="A18" s="25"/>
      <c r="B18" s="26" t="s">
        <v>23</v>
      </c>
      <c r="C18" s="32">
        <v>4322</v>
      </c>
      <c r="D18" s="33">
        <v>5843</v>
      </c>
      <c r="E18" s="33">
        <v>41593</v>
      </c>
      <c r="F18" s="32">
        <v>500</v>
      </c>
      <c r="G18" s="33">
        <v>36895</v>
      </c>
      <c r="H18" s="34">
        <v>51395</v>
      </c>
      <c r="I18" s="33">
        <v>35070</v>
      </c>
      <c r="J18" s="33">
        <v>26054</v>
      </c>
      <c r="K18" s="34">
        <v>36781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1043663</v>
      </c>
      <c r="D26" s="46">
        <f t="shared" ref="D26:K26" si="3">+D4+D8+D16+D24</f>
        <v>1048613</v>
      </c>
      <c r="E26" s="46">
        <f t="shared" si="3"/>
        <v>782173</v>
      </c>
      <c r="F26" s="47">
        <f t="shared" si="3"/>
        <v>1268860</v>
      </c>
      <c r="G26" s="46">
        <f t="shared" si="3"/>
        <v>1523882</v>
      </c>
      <c r="H26" s="48">
        <f t="shared" si="3"/>
        <v>1477382</v>
      </c>
      <c r="I26" s="46">
        <f t="shared" si="3"/>
        <v>1200396</v>
      </c>
      <c r="J26" s="46">
        <f t="shared" si="3"/>
        <v>1276603</v>
      </c>
      <c r="K26" s="46">
        <f t="shared" si="3"/>
        <v>1359759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B.1</vt:lpstr>
      <vt:lpstr>B.2</vt:lpstr>
      <vt:lpstr>B.2.1</vt:lpstr>
      <vt:lpstr>B.2.2</vt:lpstr>
      <vt:lpstr>B.2.3</vt:lpstr>
      <vt:lpstr>B.2.4</vt:lpstr>
      <vt:lpstr>B.2.5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2014-05-29T12:25:42Z</dcterms:created>
  <dcterms:modified xsi:type="dcterms:W3CDTF">2014-05-30T13:40:06Z</dcterms:modified>
</cp:coreProperties>
</file>